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defaultThemeVersion="124226"/>
  <mc:AlternateContent xmlns:mc="http://schemas.openxmlformats.org/markup-compatibility/2006">
    <mc:Choice Requires="x15">
      <x15ac:absPath xmlns:x15ac="http://schemas.microsoft.com/office/spreadsheetml/2010/11/ac" url="C:\Users\anned\Desktop\2023-OCT\ens-doc-aca\bcp-ecp\bcp ecp ressources R22\"/>
    </mc:Choice>
  </mc:AlternateContent>
  <xr:revisionPtr revIDLastSave="0" documentId="13_ncr:1_{42A1235F-2A02-4DC3-A90E-B63564586DF6}" xr6:coauthVersionLast="47" xr6:coauthVersionMax="47" xr10:uidLastSave="{00000000-0000-0000-0000-000000000000}"/>
  <bookViews>
    <workbookView xWindow="-96" yWindow="-96" windowWidth="16608" windowHeight="10416" xr2:uid="{00000000-000D-0000-FFFF-FFFF00000000}"/>
  </bookViews>
  <sheets>
    <sheet name="E31B-ccf" sheetId="2" r:id="rId1"/>
    <sheet name="E31 C-ccf" sheetId="3" r:id="rId2"/>
    <sheet name="E32-ccf" sheetId="4" r:id="rId3"/>
  </sheets>
  <definedNames>
    <definedName name="_xlnm.Print_Area" localSheetId="0">'E31B-ccf'!$A$1:$J$18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4" l="1"/>
  <c r="I9" i="4"/>
  <c r="I8" i="4"/>
  <c r="I7" i="4"/>
  <c r="J10" i="3"/>
  <c r="C15" i="2" l="1"/>
  <c r="J12" i="2" l="1"/>
  <c r="K12" i="2" s="1"/>
  <c r="J11" i="2"/>
  <c r="K11" i="2" s="1"/>
  <c r="I14" i="4" l="1"/>
  <c r="I15" i="4"/>
  <c r="I17" i="4"/>
  <c r="I18" i="4" l="1"/>
  <c r="I16" i="4"/>
  <c r="G19" i="4" l="1"/>
  <c r="J8" i="3" l="1"/>
  <c r="J7" i="3"/>
  <c r="J5" i="3"/>
  <c r="J11" i="3" l="1"/>
  <c r="J14" i="2" l="1"/>
  <c r="K14" i="2" s="1"/>
  <c r="J5" i="2"/>
  <c r="J9" i="2" l="1"/>
  <c r="K9" i="2" s="1"/>
  <c r="J7" i="2"/>
  <c r="K7" i="2" s="1"/>
  <c r="J15" i="2" l="1"/>
  <c r="C17" i="4"/>
  <c r="G11" i="4" l="1"/>
  <c r="E20" i="4" s="1"/>
  <c r="E21" i="4" s="1"/>
  <c r="K15" i="2" l="1"/>
</calcChain>
</file>

<file path=xl/sharedStrings.xml><?xml version="1.0" encoding="utf-8"?>
<sst xmlns="http://schemas.openxmlformats.org/spreadsheetml/2006/main" count="130" uniqueCount="83">
  <si>
    <t>COMPETENCES</t>
  </si>
  <si>
    <t>Critères d'évaluation</t>
  </si>
  <si>
    <t>TI*</t>
  </si>
  <si>
    <t>I*</t>
  </si>
  <si>
    <t>S*</t>
  </si>
  <si>
    <t>TS*</t>
  </si>
  <si>
    <t>Total / 20</t>
  </si>
  <si>
    <t>TI : Très insuffisant        I : Insuffisant        S : Satisfaisant        TS : Très Satisfaisant</t>
  </si>
  <si>
    <t>Date :</t>
  </si>
  <si>
    <t xml:space="preserve">  Grille d'évaluation   BCP ESTHETIQUE COSMETIQUE PARFUMERIE</t>
  </si>
  <si>
    <t>Points</t>
  </si>
  <si>
    <t xml:space="preserve">Noms et signature des évaluateurs </t>
  </si>
  <si>
    <t>La note est générée automatiquement</t>
  </si>
  <si>
    <t>Poids</t>
  </si>
  <si>
    <t>Coeff 3</t>
  </si>
  <si>
    <t xml:space="preserve">COMPETENCES EVALUEES </t>
  </si>
  <si>
    <t>Total / 60</t>
  </si>
  <si>
    <t>Réaliser un maquillage du visage</t>
  </si>
  <si>
    <t xml:space="preserve">Réaliser des démonstrations 
d’auto-maquillage
</t>
  </si>
  <si>
    <t>Total / 100</t>
  </si>
  <si>
    <t>100%</t>
  </si>
  <si>
    <t>40</t>
  </si>
  <si>
    <t>-Organisation et gestion du poste de travail 
-Controle du  travail 
-Respect :
	du confort du ou de la client(e)
	des règles d’hygiène, de sécurité et d’ergonomie
	d’une démarche respectueuse de l’environnement 
	d’une durée de réalisation optimisée
	de la règlementation en vigueur
	de l’anatomie et la physiologie</t>
  </si>
  <si>
    <t>C11.2
C11.3
C13.1
C13.3
C13.4</t>
  </si>
  <si>
    <t>Réaliser la phase de traitement du soin esthétique du visage en utilisant :
-	des techniques manuelles
-	des produits cosmétiques
-	des appareils</t>
  </si>
  <si>
    <t>-Maîtrise des techniques adaptées à la demande : 
	Manuelles
	Utilisant des appareils
	Utilisant des produits cosmétiques
-Enchainement logique des étapes</t>
  </si>
  <si>
    <t xml:space="preserve">C11.2 Mettre en œuvre des protocoles de techniques de soins esthétiques du soin visage                                                       </t>
  </si>
  <si>
    <t>C11.3   Mettre en œuvre des protocoles de techniques de soins esthétiques complets du corps</t>
  </si>
  <si>
    <t xml:space="preserve">C13.1 Mettre en œuvre des techniques d’épilations </t>
  </si>
  <si>
    <t xml:space="preserve">E31 B  TECHNIQUES DE SOINS ESTHETIQUES VISAGE ET CORPS 
</t>
  </si>
  <si>
    <t>Coef 5</t>
  </si>
  <si>
    <t xml:space="preserve">C12.3 Mettre en œuvre des protocoles de technique de démonstration d’auto-maquillage du visage </t>
  </si>
  <si>
    <t>Organisation et gestion du poste de travail 
Contrôle son travail 
Respect : 
-du confort du ou de la client(e)
-des règles d’hygiène, de sécurité et d’ergonomie
-d’une démarche respectueuse de l’environnement 
-d’une durée de réalisation optimisée</t>
  </si>
  <si>
    <t xml:space="preserve">Mise en valeur du visage 
Technicité maîtrisée
Résultat net </t>
  </si>
  <si>
    <r>
      <t xml:space="preserve">
</t>
    </r>
    <r>
      <rPr>
        <b/>
        <sz val="11"/>
        <color rgb="FFFF0000"/>
        <rFont val="Arial"/>
        <family val="2"/>
      </rPr>
      <t xml:space="preserve">E31 C   TECHNIQUES DE MAQUILLAGE VISAGE ET ONGLES  </t>
    </r>
    <r>
      <rPr>
        <b/>
        <sz val="11"/>
        <color theme="1"/>
        <rFont val="Arial"/>
        <family val="2"/>
      </rPr>
      <t xml:space="preserve">
</t>
    </r>
  </si>
  <si>
    <t>- Identité
- Statut 
- Description de l’environnement
- Typologie de la clientèle
- Zone de chalandise
- Aménagement des locaux
- Organigramme 
- Présentation des activités de l’entreprise</t>
  </si>
  <si>
    <t>1er situation : présentation de l’entreprise</t>
  </si>
  <si>
    <t xml:space="preserve">2ème situation : simulation de vente </t>
  </si>
  <si>
    <t xml:space="preserve">Note </t>
  </si>
  <si>
    <t>-	Tenue professionnelle adaptée
-	Attitude et langage adaptés au profil du client ou de la cliente et à l’image de l’entreprise</t>
  </si>
  <si>
    <t>-	Proposition de produits ou de prestations de services adaptés
-	Mise en place d’une expérience client personnalisée</t>
  </si>
  <si>
    <t>-	Argumentation développée de la sélection relative aux attentes, aux besoins de la clientèle
-	Repérage des freins à la décision
-	Réponses pertinentes aux objections
-	Propositions pertinentes</t>
  </si>
  <si>
    <t>-	Conclusion de l’acte d’achat par l’encaissement
-	Proposition argumentée de doses d’essai
-	Prise de rendez-vous
-	Utilisation d’un outil de fidélisation
-Utilisation d’un logiciel de GRC (Gestion de la Relation Client)</t>
  </si>
  <si>
    <r>
      <rPr>
        <b/>
        <sz val="10"/>
        <color theme="1"/>
        <rFont val="Arial"/>
        <family val="2"/>
      </rPr>
      <t>Sujet de la vente argumentée porte sur :</t>
    </r>
    <r>
      <rPr>
        <b/>
        <sz val="10"/>
        <color theme="5"/>
        <rFont val="Arial"/>
        <family val="2"/>
      </rPr>
      <t xml:space="preserve"> </t>
    </r>
  </si>
  <si>
    <t xml:space="preserve">Noms et signatures des évaluateurs </t>
  </si>
  <si>
    <t xml:space="preserve">- Respect du protocole
- Maitrise des techniques
- Résultat net
- Enchainement logique des étapes 
</t>
  </si>
  <si>
    <t xml:space="preserve">
- Respect du protocole
- Maîtrise des techniques
- Résultat net</t>
  </si>
  <si>
    <r>
      <t xml:space="preserve">Réaliser une épilation 
des sourcils 
</t>
    </r>
    <r>
      <rPr>
        <b/>
        <sz val="12"/>
        <color theme="1" tint="4.9989318521683403E-2"/>
        <rFont val="Arial"/>
        <family val="2"/>
      </rPr>
      <t xml:space="preserve"> </t>
    </r>
  </si>
  <si>
    <t xml:space="preserve">
- Respect du protocole
- Maitrise des techniques
- Résultat net
</t>
  </si>
  <si>
    <r>
      <t xml:space="preserve">Réaliser une épilation d'une zone du corps : 
</t>
    </r>
    <r>
      <rPr>
        <sz val="10"/>
        <color theme="1" tint="4.9989318521683403E-2"/>
        <rFont val="Arial"/>
        <family val="2"/>
      </rPr>
      <t>-Membres supérieurs 
-Membres inférieurs
-Maillot (simple, brésilien, américain</t>
    </r>
  </si>
  <si>
    <r>
      <rPr>
        <b/>
        <sz val="10"/>
        <color theme="1"/>
        <rFont val="Arial"/>
        <family val="2"/>
      </rPr>
      <t>C21</t>
    </r>
    <r>
      <rPr>
        <sz val="10"/>
        <color theme="1"/>
        <rFont val="Arial"/>
        <family val="2"/>
      </rPr>
      <t xml:space="preserve"> Accueillir et prendre en charge la clientèle
</t>
    </r>
    <r>
      <rPr>
        <b/>
        <sz val="10"/>
        <color theme="1"/>
        <rFont val="Arial"/>
        <family val="2"/>
      </rPr>
      <t>C22</t>
    </r>
    <r>
      <rPr>
        <sz val="10"/>
        <color theme="1"/>
        <rFont val="Arial"/>
        <family val="2"/>
      </rPr>
      <t xml:space="preserve"> Analyser les attentes de la clientèle et élaborer un parcours clients
</t>
    </r>
    <r>
      <rPr>
        <b/>
        <sz val="10"/>
        <color theme="1"/>
        <rFont val="Arial"/>
        <family val="2"/>
      </rPr>
      <t>C23</t>
    </r>
    <r>
      <rPr>
        <sz val="10"/>
        <color theme="1"/>
        <rFont val="Arial"/>
        <family val="2"/>
      </rPr>
      <t xml:space="preserve"> Conseiller et vendre des produits cosmétiques et des prestations esthétiques
</t>
    </r>
    <r>
      <rPr>
        <b/>
        <sz val="10"/>
        <color theme="1"/>
        <rFont val="Arial"/>
        <family val="2"/>
      </rPr>
      <t>C24</t>
    </r>
    <r>
      <rPr>
        <sz val="10"/>
        <color theme="1"/>
        <rFont val="Arial"/>
        <family val="2"/>
      </rPr>
      <t xml:space="preserve"> Mettre ne place et animer des actions de promotions de produits et de prestations esthétiques
</t>
    </r>
    <r>
      <rPr>
        <b/>
        <sz val="10"/>
        <color theme="1"/>
        <rFont val="Arial"/>
        <family val="2"/>
      </rPr>
      <t>C25</t>
    </r>
    <r>
      <rPr>
        <sz val="10"/>
        <color theme="1"/>
        <rFont val="Arial"/>
        <family val="2"/>
      </rPr>
      <t xml:space="preserve"> Evaluer la satisfaction de la clientèle </t>
    </r>
  </si>
  <si>
    <r>
      <t xml:space="preserve"> 
Présentation argumentée du bilan personnalisé </t>
    </r>
    <r>
      <rPr>
        <b/>
        <vertAlign val="superscript"/>
        <sz val="10"/>
        <color theme="1"/>
        <rFont val="Arial"/>
        <family val="2"/>
      </rPr>
      <t>(*)</t>
    </r>
    <r>
      <rPr>
        <b/>
        <sz val="10"/>
        <color theme="1"/>
        <rFont val="Arial"/>
        <family val="2"/>
      </rPr>
      <t xml:space="preserve">
Recherche des besoins, attentes et motivation de la cliente 
Reformulation correcte des besoins
</t>
    </r>
  </si>
  <si>
    <t>Appréciations /Justification de la note inférieure à 10/20</t>
  </si>
  <si>
    <t>Présentation numérique claire,  illustrée
Expression et orthographe soignés</t>
  </si>
  <si>
    <t>- Formulation du questionnement pertinent
-Analyse des réponses en identifiant les causes de satisfaction et de non satisfaction
-Solutions adaptées et argumentées dans un but de fidélisation de la clientèle</t>
  </si>
  <si>
    <t xml:space="preserve">- Démarche argumentée de conception et de programmation
- Animation répondant aux objectifs fixés </t>
  </si>
  <si>
    <r>
      <t xml:space="preserve">Grille d'évaluation   
BCP ESTHETIQUE COSMETIQUE PARFUMERIE                                                                                                                       </t>
    </r>
    <r>
      <rPr>
        <b/>
        <sz val="9"/>
        <color theme="1"/>
        <rFont val="Arial"/>
        <family val="2"/>
      </rPr>
      <t>E31  PRESTATIONS DE BEAUTE ET DE BIEN-ETRE VISAGE ET CORPS</t>
    </r>
    <r>
      <rPr>
        <b/>
        <sz val="10"/>
        <color theme="1"/>
        <rFont val="Arial"/>
        <family val="2"/>
      </rPr>
      <t xml:space="preserve">
PÔLE 1</t>
    </r>
  </si>
  <si>
    <r>
      <t xml:space="preserve">PÔLE 2       </t>
    </r>
    <r>
      <rPr>
        <b/>
        <sz val="12"/>
        <color rgb="FFFF0000"/>
        <rFont val="Arial"/>
        <family val="2"/>
      </rPr>
      <t>E32</t>
    </r>
    <r>
      <rPr>
        <sz val="11"/>
        <color rgb="FFFF0000"/>
        <rFont val="Arial"/>
        <family val="2"/>
      </rPr>
      <t xml:space="preserve"> </t>
    </r>
    <r>
      <rPr>
        <b/>
        <sz val="11"/>
        <color rgb="FFFF0000"/>
        <rFont val="Arial"/>
        <family val="2"/>
      </rPr>
      <t>RELATION ET EXPERIENCE CLIENT</t>
    </r>
  </si>
  <si>
    <t>NE</t>
  </si>
  <si>
    <t>C13.3 Mettre en œuvre des techniques d’embellissements du regard OU C13.4 Mettre en œuvre une technique de prothésie 
ongulaire OU C11.3 Mettre en œuvre une technique spécifique de soins esthétiques des mains OU C11.3 Mettre en œuvre une technique spécifique de soins esthétiques des pieds</t>
  </si>
  <si>
    <r>
      <t xml:space="preserve">
Maîtrise de la technique 
Respect de la règlementation en vigueur
Respect de l’anatomie et de la physiologie
Résultat net
</t>
    </r>
    <r>
      <rPr>
        <sz val="10"/>
        <color theme="5" tint="-0.249977111117893"/>
        <rFont val="Arial"/>
        <family val="2"/>
      </rPr>
      <t xml:space="preserve"> </t>
    </r>
    <r>
      <rPr>
        <sz val="10"/>
        <rFont val="Arial"/>
        <family val="2"/>
      </rPr>
      <t xml:space="preserve">-Enchainement logique des étapes
Respect du protocole de pose d'un vernis classique ou pose fantaisie
Technicité maîtrisée
Résultat net
Mise en valeur des ongles 
</t>
    </r>
    <r>
      <rPr>
        <b/>
        <sz val="14"/>
        <color rgb="FFFF0000"/>
        <rFont val="Arial"/>
        <family val="2"/>
      </rPr>
      <t xml:space="preserve">               OU</t>
    </r>
    <r>
      <rPr>
        <sz val="10"/>
        <rFont val="Arial"/>
        <family val="2"/>
      </rPr>
      <t xml:space="preserve">
</t>
    </r>
    <r>
      <rPr>
        <sz val="10"/>
        <color theme="1"/>
        <rFont val="Arial"/>
        <family val="2"/>
      </rPr>
      <t xml:space="preserve">Techniques maîtrisés de préparation des ongles </t>
    </r>
    <r>
      <rPr>
        <sz val="10"/>
        <rFont val="Arial"/>
        <family val="2"/>
      </rPr>
      <t xml:space="preserve">
Respect du protocole de pose d’un vernis semi-permanent 
Maitrise des techniques
Résultat net
Mise en valeur des ongles </t>
    </r>
  </si>
  <si>
    <t xml:space="preserve">
Argumentaire et gestuelle favorisant la vente et l’utilisation de produits et instruments de maquillage
Pertinence de l’argumentaire
Maîtrise d’un vocabulaire professionnel. Langage adapté </t>
  </si>
  <si>
    <t>CCF    
Durée de l'épreuve : 3h30</t>
  </si>
  <si>
    <t>x</t>
  </si>
  <si>
    <t xml:space="preserve">  Grille d'évaluation                                                                               
BCP ESTHETIQUE COSMETIQUE PARFUMERIE
E31  PRESTATIONS DE BEAUTE ET DE BIEN-ETRE VISAGE ET CORPS
PÔLE 1</t>
  </si>
  <si>
    <t xml:space="preserve">
Session 202...                     
Centre de formation :</t>
  </si>
  <si>
    <t>Nom - Prénom :</t>
  </si>
  <si>
    <t xml:space="preserve">Nom - Prénom : </t>
  </si>
  <si>
    <t xml:space="preserve">CCF                   
 Durée de l’épreuve / 2h30    </t>
  </si>
  <si>
    <t xml:space="preserve">
Session 202...                             
Centre de formation :  </t>
  </si>
  <si>
    <t>CCF</t>
  </si>
  <si>
    <t>Nom-Prénom  :</t>
  </si>
  <si>
    <r>
      <rPr>
        <b/>
        <sz val="10"/>
        <color theme="1"/>
        <rFont val="Arial"/>
        <family val="2"/>
      </rPr>
      <t>Une présentation des différentes étapes des actes de vente réalisés</t>
    </r>
    <r>
      <rPr>
        <b/>
        <sz val="10"/>
        <color rgb="FF0070C0"/>
        <rFont val="Arial"/>
        <family val="2"/>
      </rPr>
      <t xml:space="preserve">
</t>
    </r>
  </si>
  <si>
    <t>Présentation d’une enquête
de satisfaction de la clientèle</t>
  </si>
  <si>
    <t>Session 202….        Centre de formation :</t>
  </si>
  <si>
    <t xml:space="preserve">La présentation d’une ou plusieurs entreprises dans laquelle l'apprenant a effectué une partie de sa formation 
</t>
  </si>
  <si>
    <r>
      <t xml:space="preserve">
-</t>
    </r>
    <r>
      <rPr>
        <b/>
        <sz val="10"/>
        <color theme="1"/>
        <rFont val="Arial"/>
        <family val="2"/>
      </rPr>
      <t>Un produit cosmétique visage ou d’une prestation esthétique soin visage adapté , suite à un diagnostic digital</t>
    </r>
    <r>
      <rPr>
        <b/>
        <vertAlign val="superscript"/>
        <sz val="10"/>
        <color theme="1"/>
        <rFont val="Arial"/>
        <family val="2"/>
      </rPr>
      <t>(*)</t>
    </r>
    <r>
      <rPr>
        <b/>
        <sz val="10"/>
        <color theme="1"/>
        <rFont val="Arial"/>
        <family val="2"/>
      </rPr>
      <t xml:space="preserve"> 
                   Ou
-Un parfum
                  Ou
- Une prestation esthétique beauté bien-être</t>
    </r>
  </si>
  <si>
    <r>
      <t xml:space="preserve">Réaliser un soin esthétique complet du corps en utilisant :
</t>
    </r>
    <r>
      <rPr>
        <sz val="10"/>
        <color theme="1"/>
        <rFont val="Arial"/>
        <family val="2"/>
      </rPr>
      <t>-	des techniques manuelles
-	des produits cosmétiques
-	des appareils</t>
    </r>
  </si>
  <si>
    <r>
      <t xml:space="preserve"> Réaliser une permanente des cils ou un rehaussement des cils ou la teinture des cils ou la teinture de sourcils.
              </t>
    </r>
    <r>
      <rPr>
        <b/>
        <sz val="12"/>
        <color theme="1"/>
        <rFont val="Arial"/>
        <family val="2"/>
      </rPr>
      <t>ou</t>
    </r>
    <r>
      <rPr>
        <b/>
        <sz val="10"/>
        <color theme="1"/>
        <rFont val="Arial"/>
        <family val="2"/>
      </rPr>
      <t xml:space="preserve">
 Réaliser une technique de prothésie ongulaire.</t>
    </r>
    <r>
      <rPr>
        <sz val="10"/>
        <color theme="1"/>
        <rFont val="Arial"/>
        <family val="2"/>
      </rPr>
      <t xml:space="preserve"> </t>
    </r>
    <r>
      <rPr>
        <i/>
        <sz val="10"/>
        <color theme="1"/>
        <rFont val="Arial"/>
        <family val="2"/>
      </rPr>
      <t>Technique au choix : capsules, capsules + résines, capsules = gel, résine seule ou gel seul</t>
    </r>
    <r>
      <rPr>
        <b/>
        <sz val="10"/>
        <color theme="1"/>
        <rFont val="Arial"/>
        <family val="2"/>
      </rPr>
      <t xml:space="preserve">
            </t>
    </r>
    <r>
      <rPr>
        <b/>
        <sz val="12"/>
        <color theme="1"/>
        <rFont val="Arial"/>
        <family val="2"/>
      </rPr>
      <t xml:space="preserve">  ou</t>
    </r>
    <r>
      <rPr>
        <b/>
        <sz val="10"/>
        <color theme="1"/>
        <rFont val="Arial"/>
        <family val="2"/>
      </rPr>
      <t xml:space="preserve">
Réaliser une technique spécifique de soins esthétiques des mains.</t>
    </r>
    <r>
      <rPr>
        <sz val="10"/>
        <color theme="1"/>
        <rFont val="Arial"/>
        <family val="2"/>
      </rPr>
      <t xml:space="preserve"> Paraffine</t>
    </r>
    <r>
      <rPr>
        <b/>
        <sz val="10"/>
        <color theme="1"/>
        <rFont val="Arial"/>
        <family val="2"/>
      </rPr>
      <t xml:space="preserve">
            </t>
    </r>
    <r>
      <rPr>
        <b/>
        <sz val="12"/>
        <color theme="1"/>
        <rFont val="Arial"/>
        <family val="2"/>
      </rPr>
      <t xml:space="preserve">  ou </t>
    </r>
    <r>
      <rPr>
        <b/>
        <sz val="10"/>
        <color theme="1"/>
        <rFont val="Arial"/>
        <family val="2"/>
      </rPr>
      <t xml:space="preserve">
Réaliser une technique spécifique de soins esthétiques des pieds. </t>
    </r>
    <r>
      <rPr>
        <sz val="10"/>
        <color theme="1"/>
        <rFont val="Arial"/>
        <family val="2"/>
      </rPr>
      <t>P</t>
    </r>
    <r>
      <rPr>
        <i/>
        <sz val="10"/>
        <color theme="1"/>
        <rFont val="Arial"/>
        <family val="2"/>
      </rPr>
      <t>arrafine ou enveloppement</t>
    </r>
  </si>
  <si>
    <r>
      <rPr>
        <b/>
        <sz val="10"/>
        <color rgb="FFFF0000"/>
        <rFont val="Arial"/>
        <family val="2"/>
      </rPr>
      <t xml:space="preserve">C13.4 Mettre en œuvre des protocoles de techniques de soins des ongles des mains et des pieds
C12.5 Mettre en œuvre des protocoles de techniques de maquillage des ongles </t>
    </r>
    <r>
      <rPr>
        <b/>
        <sz val="10"/>
        <color theme="5"/>
        <rFont val="Arial"/>
        <family val="2"/>
      </rPr>
      <t xml:space="preserve">  </t>
    </r>
    <r>
      <rPr>
        <b/>
        <sz val="14"/>
        <color theme="5"/>
        <rFont val="Arial"/>
        <family val="2"/>
      </rPr>
      <t xml:space="preserve">     OU                                                                                                                                                                                                      </t>
    </r>
    <r>
      <rPr>
        <b/>
        <sz val="10"/>
        <color theme="6" tint="-0.249977111117893"/>
        <rFont val="Arial"/>
        <family val="2"/>
      </rPr>
      <t xml:space="preserve">
</t>
    </r>
    <r>
      <rPr>
        <b/>
        <sz val="10"/>
        <color theme="6" tint="-0.499984740745262"/>
        <rFont val="Arial"/>
        <family val="2"/>
      </rPr>
      <t>C12.6 Mettre en œuvre des protocoles de techniques de maquillage des ongles</t>
    </r>
  </si>
  <si>
    <r>
      <rPr>
        <b/>
        <sz val="10"/>
        <color theme="9" tint="-0.249977111117893"/>
        <rFont val="Arial"/>
        <family val="2"/>
      </rPr>
      <t xml:space="preserve">
</t>
    </r>
    <r>
      <rPr>
        <b/>
        <sz val="10"/>
        <color rgb="FFFF0000"/>
        <rFont val="Arial"/>
        <family val="2"/>
      </rPr>
      <t xml:space="preserve">Réaliser un soin des ongles des mains 
•Soin classique
•Soin spécifique ( manucurie tiède ou gants imbibés)
ou
Réaliser un soin des ongles des pieds : 
•Soin classique
•Soin spécifique (chaussons imbibés)                          
                            et           </t>
    </r>
    <r>
      <rPr>
        <b/>
        <sz val="14"/>
        <color rgb="FFFF0000"/>
        <rFont val="Arial"/>
        <family val="2"/>
      </rPr>
      <t xml:space="preserve">          </t>
    </r>
    <r>
      <rPr>
        <b/>
        <sz val="10"/>
        <color rgb="FFFF0000"/>
        <rFont val="Arial"/>
        <family val="2"/>
      </rPr>
      <t xml:space="preserve">
Réaliser une pose de vernis classique 
ou
Réaliser une pose fantaisie</t>
    </r>
    <r>
      <rPr>
        <b/>
        <sz val="10"/>
        <color theme="9" tint="-0.249977111117893"/>
        <rFont val="Arial"/>
        <family val="2"/>
      </rPr>
      <t xml:space="preserve">                 </t>
    </r>
    <r>
      <rPr>
        <b/>
        <sz val="10"/>
        <color rgb="FF0070C0"/>
        <rFont val="Arial"/>
        <family val="2"/>
      </rPr>
      <t xml:space="preserve">                            
</t>
    </r>
    <r>
      <rPr>
        <b/>
        <sz val="14"/>
        <color rgb="FFFF0000"/>
        <rFont val="Arial"/>
        <family val="2"/>
      </rPr>
      <t xml:space="preserve">
                                       OU  </t>
    </r>
    <r>
      <rPr>
        <b/>
        <sz val="10"/>
        <color rgb="FF0070C0"/>
        <rFont val="Arial"/>
        <family val="2"/>
      </rPr>
      <t xml:space="preserve">                                                             
</t>
    </r>
    <r>
      <rPr>
        <b/>
        <sz val="10"/>
        <color theme="6" tint="-0.249977111117893"/>
        <rFont val="Arial"/>
        <family val="2"/>
      </rPr>
      <t xml:space="preserve">
</t>
    </r>
    <r>
      <rPr>
        <b/>
        <sz val="10"/>
        <color theme="6" tint="-0.499984740745262"/>
        <rFont val="Arial"/>
        <family val="2"/>
      </rPr>
      <t xml:space="preserve">Réaliser une pose de vernis semi permanent  </t>
    </r>
    <r>
      <rPr>
        <b/>
        <sz val="10"/>
        <color rgb="FF0070C0"/>
        <rFont val="Arial"/>
        <family val="2"/>
      </rPr>
      <t xml:space="preserve">                 </t>
    </r>
  </si>
  <si>
    <r>
      <rPr>
        <b/>
        <sz val="11"/>
        <color rgb="FF0070C0"/>
        <rFont val="Arial"/>
        <family val="2"/>
      </rPr>
      <t xml:space="preserve">
</t>
    </r>
    <r>
      <rPr>
        <b/>
        <sz val="11"/>
        <color theme="3" tint="-0.249977111117893"/>
        <rFont val="Arial"/>
        <family val="2"/>
      </rPr>
      <t xml:space="preserve">                 C12.2
                 C12.3
</t>
    </r>
    <r>
      <rPr>
        <b/>
        <sz val="11"/>
        <color theme="9" tint="-0.249977111117893"/>
        <rFont val="Arial"/>
        <family val="2"/>
      </rPr>
      <t xml:space="preserve">
    </t>
    </r>
    <r>
      <rPr>
        <b/>
        <sz val="11"/>
        <color rgb="FFFF0000"/>
        <rFont val="Arial"/>
        <family val="2"/>
      </rPr>
      <t xml:space="preserve">   C12.5</t>
    </r>
    <r>
      <rPr>
        <b/>
        <sz val="11"/>
        <color theme="9" tint="-0.249977111117893"/>
        <rFont val="Arial"/>
        <family val="2"/>
      </rPr>
      <t xml:space="preserve">
            +         </t>
    </r>
    <r>
      <rPr>
        <b/>
        <sz val="11"/>
        <color rgb="FFFF0000"/>
        <rFont val="Arial"/>
        <family val="2"/>
      </rPr>
      <t>OU</t>
    </r>
    <r>
      <rPr>
        <b/>
        <sz val="11"/>
        <color theme="9" tint="-0.249977111117893"/>
        <rFont val="Arial"/>
        <family val="2"/>
      </rPr>
      <t xml:space="preserve">     </t>
    </r>
    <r>
      <rPr>
        <b/>
        <sz val="11"/>
        <color theme="6" tint="-0.499984740745262"/>
        <rFont val="Arial"/>
        <family val="2"/>
      </rPr>
      <t>C12.6</t>
    </r>
    <r>
      <rPr>
        <b/>
        <sz val="11"/>
        <color theme="9" tint="-0.249977111117893"/>
        <rFont val="Arial"/>
        <family val="2"/>
      </rPr>
      <t xml:space="preserve">
      </t>
    </r>
    <r>
      <rPr>
        <b/>
        <sz val="11"/>
        <color rgb="FFFF0000"/>
        <rFont val="Arial"/>
        <family val="2"/>
      </rPr>
      <t xml:space="preserve"> C13.4</t>
    </r>
    <r>
      <rPr>
        <b/>
        <sz val="11"/>
        <color rgb="FF0070C0"/>
        <rFont val="Arial"/>
        <family val="2"/>
      </rPr>
      <t xml:space="preserve">
</t>
    </r>
    <r>
      <rPr>
        <b/>
        <sz val="10"/>
        <color rgb="FF0070C0"/>
        <rFont val="Arial"/>
        <family val="2"/>
      </rPr>
      <t xml:space="preserve">
</t>
    </r>
  </si>
  <si>
    <r>
      <t xml:space="preserve">En l’absence de support numérique de la part du candidat, </t>
    </r>
    <r>
      <rPr>
        <b/>
        <sz val="8"/>
        <color theme="1"/>
        <rFont val="Arial"/>
        <family val="2"/>
      </rPr>
      <t>les situations 1 et 2</t>
    </r>
    <r>
      <rPr>
        <sz val="8"/>
        <color theme="1"/>
        <rFont val="Arial"/>
        <family val="2"/>
      </rPr>
      <t> ne peuvent pas avoir lieu. Le jury informe le candidat que la note de 0 lui est attribuée à l’épreuve E32.
 Le respect de la durée réglementaire des PFMP ou de l’activité professionnelle conditionne la possibilité de présenter l’épreuve E32. En l’absence de conformité aux dispositions prévues à l’annexe V, le candidat ne pourra pas passer l’épreuve E32.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</si>
</sst>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sz val="9"/>
      <color theme="1"/>
      <name val="Arial"/>
      <family val="2"/>
    </font>
    <font>
      <b/>
      <sz val="10"/>
      <color rgb="FF0070C0"/>
      <name val="Arial"/>
      <family val="2"/>
    </font>
    <font>
      <sz val="10"/>
      <name val="Arial"/>
      <family val="2"/>
    </font>
    <font>
      <b/>
      <sz val="10"/>
      <color theme="1"/>
      <name val="Calibri"/>
      <family val="2"/>
      <scheme val="minor"/>
    </font>
    <font>
      <b/>
      <sz val="10"/>
      <color theme="5"/>
      <name val="Arial"/>
      <family val="2"/>
    </font>
    <font>
      <sz val="11"/>
      <color theme="5"/>
      <name val="Calibri"/>
      <family val="2"/>
      <scheme val="minor"/>
    </font>
    <font>
      <b/>
      <sz val="12"/>
      <color rgb="FFFF0000"/>
      <name val="Arial"/>
      <family val="2"/>
    </font>
    <font>
      <sz val="11"/>
      <color rgb="FFFF0000"/>
      <name val="Arial"/>
      <family val="2"/>
    </font>
    <font>
      <b/>
      <sz val="8"/>
      <color theme="1"/>
      <name val="Arial"/>
      <family val="2"/>
    </font>
    <font>
      <sz val="10"/>
      <color theme="1"/>
      <name val="Calibri"/>
      <family val="2"/>
      <scheme val="minor"/>
    </font>
    <font>
      <sz val="12"/>
      <color theme="1"/>
      <name val="Calibri"/>
      <family val="2"/>
      <scheme val="minor"/>
    </font>
    <font>
      <b/>
      <sz val="12"/>
      <color theme="1"/>
      <name val="Arial"/>
      <family val="2"/>
    </font>
    <font>
      <b/>
      <sz val="12"/>
      <color theme="1"/>
      <name val="Calibri"/>
      <family val="2"/>
      <scheme val="minor"/>
    </font>
    <font>
      <b/>
      <sz val="10"/>
      <color theme="4"/>
      <name val="Arial"/>
      <family val="2"/>
    </font>
    <font>
      <b/>
      <sz val="11"/>
      <color theme="5"/>
      <name val="Arial"/>
      <family val="2"/>
    </font>
    <font>
      <sz val="11"/>
      <color rgb="FF0070C0"/>
      <name val="Calibri"/>
      <family val="2"/>
      <scheme val="minor"/>
    </font>
    <font>
      <b/>
      <sz val="8"/>
      <color rgb="FF0070C0"/>
      <name val="Arial"/>
      <family val="2"/>
    </font>
    <font>
      <sz val="11"/>
      <name val="Calibri"/>
      <family val="2"/>
      <scheme val="minor"/>
    </font>
    <font>
      <b/>
      <sz val="11"/>
      <name val="Calibri"/>
      <family val="2"/>
      <scheme val="minor"/>
    </font>
    <font>
      <b/>
      <sz val="11"/>
      <color rgb="FFFF0000"/>
      <name val="Arial"/>
      <family val="2"/>
    </font>
    <font>
      <sz val="9"/>
      <name val="Arial"/>
      <family val="2"/>
    </font>
    <font>
      <b/>
      <sz val="10"/>
      <color theme="6" tint="-0.249977111117893"/>
      <name val="Arial"/>
      <family val="2"/>
    </font>
    <font>
      <b/>
      <sz val="14"/>
      <color rgb="FFFF0000"/>
      <name val="Arial"/>
      <family val="2"/>
    </font>
    <font>
      <b/>
      <sz val="10"/>
      <color theme="3" tint="-0.249977111117893"/>
      <name val="Arial"/>
      <family val="2"/>
    </font>
    <font>
      <b/>
      <sz val="10"/>
      <color theme="5" tint="-0.249977111117893"/>
      <name val="Arial"/>
      <family val="2"/>
    </font>
    <font>
      <b/>
      <sz val="10"/>
      <color theme="9" tint="-0.249977111117893"/>
      <name val="Arial"/>
      <family val="2"/>
    </font>
    <font>
      <b/>
      <sz val="14"/>
      <color theme="5"/>
      <name val="Arial"/>
      <family val="2"/>
    </font>
    <font>
      <sz val="10"/>
      <color theme="5" tint="-0.249977111117893"/>
      <name val="Arial"/>
      <family val="2"/>
    </font>
    <font>
      <sz val="8"/>
      <color rgb="FF000000"/>
      <name val="Arial"/>
      <family val="2"/>
    </font>
    <font>
      <sz val="8"/>
      <color theme="1"/>
      <name val="Arial"/>
      <family val="2"/>
    </font>
    <font>
      <sz val="11"/>
      <color theme="5" tint="-0.249977111117893"/>
      <name val="Calibri"/>
      <family val="2"/>
      <scheme val="minor"/>
    </font>
    <font>
      <sz val="9"/>
      <color theme="5" tint="-0.249977111117893"/>
      <name val="Arial"/>
      <family val="2"/>
    </font>
    <font>
      <b/>
      <sz val="10"/>
      <color theme="1" tint="4.9989318521683403E-2"/>
      <name val="Arial"/>
      <family val="2"/>
    </font>
    <font>
      <b/>
      <sz val="12"/>
      <color theme="1" tint="4.9989318521683403E-2"/>
      <name val="Arial"/>
      <family val="2"/>
    </font>
    <font>
      <sz val="10"/>
      <color theme="1" tint="4.9989318521683403E-2"/>
      <name val="Arial"/>
      <family val="2"/>
    </font>
    <font>
      <b/>
      <vertAlign val="superscript"/>
      <sz val="10"/>
      <color theme="1"/>
      <name val="Arial"/>
      <family val="2"/>
    </font>
    <font>
      <sz val="8"/>
      <color theme="1"/>
      <name val="Calibri"/>
      <family val="2"/>
      <scheme val="minor"/>
    </font>
    <font>
      <b/>
      <sz val="9"/>
      <color theme="1"/>
      <name val="Arial"/>
      <family val="2"/>
    </font>
    <font>
      <i/>
      <sz val="10"/>
      <color theme="1"/>
      <name val="Arial"/>
      <family val="2"/>
    </font>
    <font>
      <b/>
      <sz val="10"/>
      <color rgb="FFFF0000"/>
      <name val="Arial"/>
      <family val="2"/>
    </font>
    <font>
      <b/>
      <sz val="10"/>
      <color theme="6" tint="-0.499984740745262"/>
      <name val="Arial"/>
      <family val="2"/>
    </font>
    <font>
      <b/>
      <sz val="11"/>
      <color rgb="FF0070C0"/>
      <name val="Arial"/>
      <family val="2"/>
    </font>
    <font>
      <b/>
      <sz val="11"/>
      <color theme="3" tint="-0.249977111117893"/>
      <name val="Arial"/>
      <family val="2"/>
    </font>
    <font>
      <b/>
      <sz val="11"/>
      <color theme="9" tint="-0.249977111117893"/>
      <name val="Arial"/>
      <family val="2"/>
    </font>
    <font>
      <b/>
      <sz val="11"/>
      <color theme="6" tint="-0.499984740745262"/>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medium">
        <color indexed="64"/>
      </top>
      <bottom style="medium">
        <color indexed="64"/>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style="thin">
        <color indexed="64"/>
      </right>
      <top style="medium">
        <color auto="1"/>
      </top>
      <bottom style="medium">
        <color auto="1"/>
      </bottom>
      <diagonal/>
    </border>
    <border>
      <left style="thin">
        <color indexed="64"/>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right style="thin">
        <color indexed="64"/>
      </right>
      <top style="thin">
        <color auto="1"/>
      </top>
      <bottom style="medium">
        <color indexed="64"/>
      </bottom>
      <diagonal/>
    </border>
    <border>
      <left/>
      <right/>
      <top style="thin">
        <color auto="1"/>
      </top>
      <bottom style="medium">
        <color indexed="64"/>
      </bottom>
      <diagonal/>
    </border>
  </borders>
  <cellStyleXfs count="2">
    <xf numFmtId="0" fontId="0" fillId="0" borderId="0"/>
    <xf numFmtId="0" fontId="1" fillId="0" borderId="0"/>
  </cellStyleXfs>
  <cellXfs count="209">
    <xf numFmtId="0" fontId="0" fillId="0" borderId="0" xfId="0"/>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xf>
    <xf numFmtId="0" fontId="6" fillId="4" borderId="7" xfId="1" applyFont="1" applyFill="1" applyBorder="1" applyAlignment="1">
      <alignment horizontal="center" vertical="center"/>
    </xf>
    <xf numFmtId="0" fontId="5" fillId="3" borderId="8" xfId="1" applyFont="1" applyFill="1" applyBorder="1" applyAlignment="1">
      <alignment horizontal="center" vertical="center"/>
    </xf>
    <xf numFmtId="0" fontId="7" fillId="6" borderId="4" xfId="1" applyFont="1" applyFill="1" applyBorder="1" applyAlignment="1">
      <alignment vertical="center" wrapText="1"/>
    </xf>
    <xf numFmtId="0" fontId="4" fillId="0" borderId="4" xfId="1" applyFont="1" applyBorder="1" applyAlignment="1">
      <alignment horizontal="center" vertical="center"/>
    </xf>
    <xf numFmtId="0" fontId="3" fillId="0" borderId="4" xfId="1" applyFont="1" applyBorder="1" applyAlignment="1">
      <alignment horizontal="center" vertical="center"/>
    </xf>
    <xf numFmtId="49" fontId="8" fillId="6" borderId="4" xfId="1" applyNumberFormat="1" applyFont="1" applyFill="1" applyBorder="1" applyAlignment="1">
      <alignment horizontal="left" vertical="center" wrapText="1"/>
    </xf>
    <xf numFmtId="49" fontId="8" fillId="6" borderId="4" xfId="1" applyNumberFormat="1" applyFont="1" applyFill="1" applyBorder="1" applyAlignment="1">
      <alignment vertical="center" wrapText="1"/>
    </xf>
    <xf numFmtId="9" fontId="6" fillId="7" borderId="4" xfId="1" applyNumberFormat="1" applyFont="1" applyFill="1" applyBorder="1" applyAlignment="1">
      <alignment horizontal="center" vertical="center"/>
    </xf>
    <xf numFmtId="164" fontId="0" fillId="0" borderId="0" xfId="0" applyNumberFormat="1" applyAlignment="1">
      <alignment horizontal="center" vertical="center"/>
    </xf>
    <xf numFmtId="0" fontId="6" fillId="0" borderId="7" xfId="1" applyFont="1" applyBorder="1" applyAlignment="1">
      <alignment horizontal="center" vertical="center"/>
    </xf>
    <xf numFmtId="1" fontId="6" fillId="0" borderId="4" xfId="1" applyNumberFormat="1" applyFont="1" applyBorder="1" applyAlignment="1">
      <alignment horizontal="center" vertical="center"/>
    </xf>
    <xf numFmtId="0" fontId="4" fillId="2" borderId="4" xfId="1" applyFont="1" applyFill="1" applyBorder="1" applyAlignment="1">
      <alignment horizontal="center" vertical="center"/>
    </xf>
    <xf numFmtId="0" fontId="5" fillId="0" borderId="1" xfId="1"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49" fontId="7" fillId="6" borderId="4" xfId="1" applyNumberFormat="1" applyFont="1" applyFill="1" applyBorder="1" applyAlignment="1">
      <alignment horizontal="left" vertical="top" wrapText="1"/>
    </xf>
    <xf numFmtId="49" fontId="19" fillId="6" borderId="1" xfId="1" applyNumberFormat="1" applyFont="1" applyFill="1" applyBorder="1" applyAlignment="1">
      <alignment horizontal="left" vertical="center" wrapText="1"/>
    </xf>
    <xf numFmtId="49" fontId="19" fillId="6" borderId="2" xfId="1" applyNumberFormat="1" applyFont="1" applyFill="1" applyBorder="1" applyAlignment="1">
      <alignment horizontal="left" vertical="center" wrapText="1"/>
    </xf>
    <xf numFmtId="0" fontId="2" fillId="10" borderId="2" xfId="0" applyFont="1" applyFill="1" applyBorder="1" applyAlignment="1">
      <alignment horizontal="center" vertical="center"/>
    </xf>
    <xf numFmtId="0" fontId="2" fillId="9" borderId="2" xfId="0" applyFont="1" applyFill="1" applyBorder="1" applyAlignment="1">
      <alignment horizontal="center" vertical="center" wrapText="1"/>
    </xf>
    <xf numFmtId="1" fontId="6" fillId="10" borderId="4" xfId="1" applyNumberFormat="1" applyFont="1" applyFill="1" applyBorder="1" applyAlignment="1">
      <alignment horizontal="center" vertical="center"/>
    </xf>
    <xf numFmtId="1" fontId="6" fillId="9" borderId="1" xfId="1" applyNumberFormat="1" applyFont="1" applyFill="1" applyBorder="1" applyAlignment="1">
      <alignment horizontal="center" vertical="center"/>
    </xf>
    <xf numFmtId="0" fontId="0" fillId="0" borderId="0" xfId="0" applyAlignment="1">
      <alignment vertical="center"/>
    </xf>
    <xf numFmtId="164" fontId="6" fillId="0" borderId="4" xfId="0" applyNumberFormat="1" applyFont="1" applyBorder="1" applyAlignment="1">
      <alignment horizontal="center" vertical="center"/>
    </xf>
    <xf numFmtId="0" fontId="6" fillId="0" borderId="4" xfId="0" applyFont="1" applyBorder="1" applyAlignment="1">
      <alignment horizontal="center" vertical="center"/>
    </xf>
    <xf numFmtId="164" fontId="6" fillId="0" borderId="15" xfId="0" applyNumberFormat="1" applyFont="1" applyBorder="1" applyAlignment="1" applyProtection="1">
      <alignment horizontal="center" vertical="center"/>
      <protection hidden="1"/>
    </xf>
    <xf numFmtId="164" fontId="6" fillId="0" borderId="4" xfId="0" applyNumberFormat="1" applyFont="1" applyBorder="1" applyAlignment="1" applyProtection="1">
      <alignment horizontal="center" vertical="center"/>
      <protection hidden="1"/>
    </xf>
    <xf numFmtId="0" fontId="0" fillId="0" borderId="0" xfId="0" applyProtection="1">
      <protection hidden="1"/>
    </xf>
    <xf numFmtId="9" fontId="6" fillId="4" borderId="4" xfId="1" applyNumberFormat="1" applyFont="1" applyFill="1" applyBorder="1" applyAlignment="1" applyProtection="1">
      <alignment horizontal="center" vertical="center"/>
      <protection hidden="1"/>
    </xf>
    <xf numFmtId="1" fontId="6" fillId="0" borderId="4" xfId="1" applyNumberFormat="1" applyFont="1" applyBorder="1" applyAlignment="1" applyProtection="1">
      <alignment horizontal="center" vertical="center"/>
      <protection hidden="1"/>
    </xf>
    <xf numFmtId="0" fontId="21" fillId="0" borderId="0" xfId="0" applyFont="1" applyProtection="1">
      <protection hidden="1"/>
    </xf>
    <xf numFmtId="0" fontId="22" fillId="0" borderId="0" xfId="1" applyFont="1" applyAlignment="1" applyProtection="1">
      <alignment horizontal="center" vertical="center"/>
      <protection hidden="1"/>
    </xf>
    <xf numFmtId="0" fontId="4" fillId="0" borderId="4" xfId="1"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4" xfId="0" applyFont="1" applyBorder="1" applyAlignment="1" applyProtection="1">
      <alignment horizontal="center" vertical="center" wrapText="1"/>
      <protection locked="0"/>
    </xf>
    <xf numFmtId="9" fontId="0" fillId="7" borderId="4" xfId="0" applyNumberFormat="1" applyFill="1" applyBorder="1" applyAlignment="1" applyProtection="1">
      <alignment horizontal="center" vertical="center"/>
      <protection hidden="1"/>
    </xf>
    <xf numFmtId="0" fontId="0" fillId="0" borderId="4" xfId="0" applyBorder="1" applyAlignment="1" applyProtection="1">
      <alignment horizontal="center" vertical="center"/>
      <protection hidden="1"/>
    </xf>
    <xf numFmtId="9" fontId="2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49" fontId="24" fillId="5" borderId="4" xfId="1" applyNumberFormat="1" applyFont="1" applyFill="1" applyBorder="1" applyAlignment="1" applyProtection="1">
      <alignment horizontal="center" vertical="center" wrapText="1"/>
      <protection hidden="1"/>
    </xf>
    <xf numFmtId="49" fontId="24" fillId="5" borderId="2" xfId="1" applyNumberFormat="1" applyFont="1" applyFill="1" applyBorder="1" applyAlignment="1" applyProtection="1">
      <alignment horizontal="center" vertical="center" wrapText="1"/>
      <protection hidden="1"/>
    </xf>
    <xf numFmtId="49" fontId="8" fillId="6" borderId="2" xfId="1" applyNumberFormat="1" applyFont="1" applyFill="1" applyBorder="1" applyAlignment="1">
      <alignment vertical="center" wrapText="1"/>
    </xf>
    <xf numFmtId="1" fontId="6" fillId="0" borderId="1" xfId="1" applyNumberFormat="1" applyFont="1" applyBorder="1" applyAlignment="1" applyProtection="1">
      <alignment horizontal="center" vertical="center"/>
      <protection hidden="1"/>
    </xf>
    <xf numFmtId="0" fontId="0" fillId="0" borderId="4" xfId="0" applyBorder="1"/>
    <xf numFmtId="0" fontId="2" fillId="9" borderId="13" xfId="0" applyFont="1" applyFill="1" applyBorder="1" applyAlignment="1">
      <alignment horizontal="center" vertical="center"/>
    </xf>
    <xf numFmtId="9" fontId="6" fillId="7" borderId="15" xfId="1" applyNumberFormat="1" applyFont="1" applyFill="1" applyBorder="1" applyAlignment="1">
      <alignment horizontal="center" vertical="center"/>
    </xf>
    <xf numFmtId="1" fontId="6" fillId="0" borderId="19" xfId="1" applyNumberFormat="1" applyFont="1" applyBorder="1" applyAlignment="1">
      <alignment horizontal="center" vertical="center"/>
    </xf>
    <xf numFmtId="0" fontId="0" fillId="0" borderId="12" xfId="0" applyBorder="1"/>
    <xf numFmtId="164" fontId="0" fillId="0" borderId="4" xfId="0" applyNumberFormat="1" applyBorder="1" applyAlignment="1">
      <alignment horizontal="center" vertical="center"/>
    </xf>
    <xf numFmtId="0" fontId="0" fillId="0" borderId="4" xfId="0" applyBorder="1" applyAlignment="1">
      <alignment horizontal="center" vertical="center"/>
    </xf>
    <xf numFmtId="9" fontId="26" fillId="4" borderId="4" xfId="1" applyNumberFormat="1" applyFont="1" applyFill="1" applyBorder="1" applyAlignment="1" applyProtection="1">
      <alignment horizontal="center" vertical="center"/>
      <protection hidden="1"/>
    </xf>
    <xf numFmtId="1" fontId="26" fillId="0" borderId="4" xfId="1" applyNumberFormat="1" applyFont="1" applyBorder="1" applyAlignment="1" applyProtection="1">
      <alignment horizontal="center" vertical="center"/>
      <protection hidden="1"/>
    </xf>
    <xf numFmtId="0" fontId="15" fillId="0" borderId="1" xfId="0" applyFont="1" applyBorder="1"/>
    <xf numFmtId="0" fontId="15" fillId="0" borderId="3" xfId="0" applyFont="1" applyBorder="1"/>
    <xf numFmtId="9" fontId="6" fillId="0" borderId="4" xfId="1" applyNumberFormat="1" applyFont="1" applyBorder="1" applyAlignment="1">
      <alignment horizontal="center" vertical="center"/>
    </xf>
    <xf numFmtId="9" fontId="6" fillId="0" borderId="14" xfId="1" applyNumberFormat="1" applyFont="1" applyBorder="1" applyAlignment="1">
      <alignment horizontal="center" vertical="center"/>
    </xf>
    <xf numFmtId="1" fontId="6" fillId="0" borderId="14" xfId="1" applyNumberFormat="1" applyFont="1" applyBorder="1" applyAlignment="1">
      <alignment horizontal="center" vertical="center"/>
    </xf>
    <xf numFmtId="0" fontId="4" fillId="0" borderId="14" xfId="1" applyFont="1" applyBorder="1" applyAlignment="1">
      <alignment horizontal="center" vertical="center"/>
    </xf>
    <xf numFmtId="0" fontId="29" fillId="0" borderId="4" xfId="0" applyFont="1" applyBorder="1" applyAlignment="1">
      <alignment vertical="center" wrapText="1"/>
    </xf>
    <xf numFmtId="49" fontId="7" fillId="0" borderId="4" xfId="0" applyNumberFormat="1" applyFont="1" applyBorder="1" applyAlignment="1">
      <alignment vertical="top" wrapText="1"/>
    </xf>
    <xf numFmtId="0" fontId="34" fillId="0" borderId="0" xfId="0" applyFont="1"/>
    <xf numFmtId="1" fontId="6" fillId="0" borderId="16" xfId="1" applyNumberFormat="1" applyFont="1" applyBorder="1" applyAlignment="1" applyProtection="1">
      <alignment horizontal="center" vertical="center"/>
      <protection hidden="1"/>
    </xf>
    <xf numFmtId="49" fontId="5" fillId="6" borderId="4" xfId="1" applyNumberFormat="1" applyFont="1" applyFill="1" applyBorder="1" applyAlignment="1">
      <alignment horizontal="left" vertical="center" wrapText="1"/>
    </xf>
    <xf numFmtId="49" fontId="19" fillId="0" borderId="4" xfId="1" applyNumberFormat="1" applyFont="1" applyBorder="1" applyAlignment="1">
      <alignment horizontal="left" vertical="top" wrapText="1"/>
    </xf>
    <xf numFmtId="49" fontId="10" fillId="5" borderId="4" xfId="1" applyNumberFormat="1" applyFont="1" applyFill="1" applyBorder="1" applyAlignment="1" applyProtection="1">
      <alignment horizontal="center" vertical="top" wrapText="1"/>
      <protection hidden="1"/>
    </xf>
    <xf numFmtId="0" fontId="23" fillId="0" borderId="2"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locked="0"/>
    </xf>
    <xf numFmtId="49" fontId="5" fillId="0" borderId="4" xfId="1" applyNumberFormat="1" applyFont="1" applyBorder="1" applyAlignment="1">
      <alignment horizontal="left" vertical="top" wrapText="1"/>
    </xf>
    <xf numFmtId="49" fontId="10" fillId="11" borderId="2" xfId="1" applyNumberFormat="1" applyFont="1" applyFill="1" applyBorder="1" applyAlignment="1">
      <alignment vertical="top" wrapText="1"/>
    </xf>
    <xf numFmtId="0" fontId="6" fillId="11" borderId="9" xfId="1" applyFont="1" applyFill="1" applyBorder="1" applyAlignment="1">
      <alignment horizontal="center" vertical="center"/>
    </xf>
    <xf numFmtId="0" fontId="5" fillId="11" borderId="10" xfId="1" applyFont="1" applyFill="1" applyBorder="1" applyAlignment="1">
      <alignment horizontal="center" vertical="center"/>
    </xf>
    <xf numFmtId="0" fontId="5" fillId="11" borderId="11" xfId="1" applyFont="1" applyFill="1" applyBorder="1" applyAlignment="1">
      <alignment horizontal="center" vertical="center"/>
    </xf>
    <xf numFmtId="0" fontId="2" fillId="11" borderId="2" xfId="0" applyFont="1" applyFill="1" applyBorder="1" applyAlignment="1">
      <alignment vertical="top" wrapText="1"/>
    </xf>
    <xf numFmtId="0" fontId="5" fillId="8" borderId="4" xfId="1" applyFont="1" applyFill="1" applyBorder="1" applyAlignment="1">
      <alignment horizontal="center" vertical="center" wrapText="1"/>
    </xf>
    <xf numFmtId="0" fontId="5" fillId="8" borderId="4" xfId="1" applyFont="1" applyFill="1" applyBorder="1" applyAlignment="1">
      <alignment horizontal="center" vertical="center"/>
    </xf>
    <xf numFmtId="0" fontId="6" fillId="8" borderId="4" xfId="1" applyFont="1" applyFill="1" applyBorder="1" applyAlignment="1">
      <alignment horizontal="center" vertical="center"/>
    </xf>
    <xf numFmtId="9" fontId="6" fillId="4" borderId="14" xfId="1" applyNumberFormat="1" applyFont="1" applyFill="1" applyBorder="1" applyAlignment="1" applyProtection="1">
      <alignment horizontal="center" vertical="center"/>
      <protection hidden="1"/>
    </xf>
    <xf numFmtId="0" fontId="37" fillId="0" borderId="4" xfId="0" applyFont="1" applyBorder="1" applyProtection="1">
      <protection hidden="1"/>
    </xf>
    <xf numFmtId="0" fontId="36" fillId="0" borderId="4" xfId="0" applyFont="1" applyBorder="1" applyAlignment="1">
      <alignment vertical="center"/>
    </xf>
    <xf numFmtId="0" fontId="36" fillId="0" borderId="0" xfId="0" applyFont="1"/>
    <xf numFmtId="0" fontId="36" fillId="0" borderId="4" xfId="0" applyFont="1" applyBorder="1"/>
    <xf numFmtId="0" fontId="5" fillId="6" borderId="4" xfId="1" applyFont="1" applyFill="1" applyBorder="1" applyAlignment="1">
      <alignment vertical="center" wrapText="1"/>
    </xf>
    <xf numFmtId="49" fontId="5" fillId="0" borderId="4" xfId="0" applyNumberFormat="1" applyFont="1" applyBorder="1" applyAlignment="1">
      <alignment vertical="center" wrapText="1"/>
    </xf>
    <xf numFmtId="0" fontId="5" fillId="0" borderId="4" xfId="0" applyFont="1" applyBorder="1" applyAlignment="1">
      <alignment vertical="center" wrapText="1"/>
    </xf>
    <xf numFmtId="0" fontId="5" fillId="6" borderId="4" xfId="1" applyFont="1" applyFill="1" applyBorder="1" applyAlignment="1">
      <alignment horizontal="center" vertical="center" wrapText="1"/>
    </xf>
    <xf numFmtId="0" fontId="38" fillId="6" borderId="4" xfId="1" applyFont="1" applyFill="1" applyBorder="1" applyAlignment="1">
      <alignment vertical="center" wrapText="1"/>
    </xf>
    <xf numFmtId="164" fontId="6" fillId="0" borderId="2" xfId="0" applyNumberFormat="1" applyFont="1" applyBorder="1" applyAlignment="1" applyProtection="1">
      <alignment horizontal="center" vertical="center"/>
      <protection hidden="1"/>
    </xf>
    <xf numFmtId="0" fontId="0" fillId="0" borderId="2" xfId="0" applyBorder="1" applyAlignment="1">
      <alignment horizontal="center" vertical="center"/>
    </xf>
    <xf numFmtId="0" fontId="3" fillId="0" borderId="2" xfId="1" applyFont="1" applyBorder="1" applyAlignment="1">
      <alignment horizontal="center" vertical="center"/>
    </xf>
    <xf numFmtId="0" fontId="5" fillId="6" borderId="21" xfId="1" applyFont="1" applyFill="1" applyBorder="1" applyAlignment="1" applyProtection="1">
      <alignment horizontal="center" vertical="center"/>
      <protection hidden="1"/>
    </xf>
    <xf numFmtId="0" fontId="5" fillId="3" borderId="22" xfId="1" applyFont="1" applyFill="1" applyBorder="1" applyAlignment="1">
      <alignment horizontal="center" vertical="center"/>
    </xf>
    <xf numFmtId="0" fontId="5" fillId="6" borderId="4" xfId="1" applyFont="1" applyFill="1" applyBorder="1" applyAlignment="1">
      <alignment horizontal="center" vertical="center"/>
    </xf>
    <xf numFmtId="0" fontId="3" fillId="0" borderId="14" xfId="1" applyFont="1" applyBorder="1" applyAlignment="1">
      <alignment horizontal="center" vertical="center"/>
    </xf>
    <xf numFmtId="1" fontId="6" fillId="0" borderId="1" xfId="1" applyNumberFormat="1" applyFont="1" applyBorder="1" applyAlignment="1">
      <alignment horizontal="center" vertical="center"/>
    </xf>
    <xf numFmtId="164" fontId="6" fillId="0" borderId="23" xfId="0" applyNumberFormat="1" applyFont="1" applyBorder="1" applyAlignment="1" applyProtection="1">
      <alignment horizontal="center" vertical="center"/>
      <protection hidden="1"/>
    </xf>
    <xf numFmtId="164" fontId="0" fillId="0" borderId="24" xfId="0" applyNumberFormat="1" applyBorder="1" applyAlignment="1" applyProtection="1">
      <alignment horizontal="center" vertical="center"/>
      <protection hidden="1"/>
    </xf>
    <xf numFmtId="0" fontId="5" fillId="2" borderId="4" xfId="1" applyFont="1" applyFill="1" applyBorder="1" applyAlignment="1">
      <alignment horizontal="center" vertical="center"/>
    </xf>
    <xf numFmtId="49" fontId="5" fillId="6" borderId="4" xfId="1" applyNumberFormat="1" applyFont="1" applyFill="1" applyBorder="1" applyAlignment="1">
      <alignment horizontal="left" vertical="top" wrapText="1"/>
    </xf>
    <xf numFmtId="0" fontId="15" fillId="0" borderId="2" xfId="0" applyFont="1" applyBorder="1"/>
    <xf numFmtId="0" fontId="15" fillId="0" borderId="0" xfId="0" applyFont="1"/>
    <xf numFmtId="0" fontId="9" fillId="0" borderId="0" xfId="0" applyFont="1" applyAlignment="1" applyProtection="1">
      <alignment horizontal="left" vertical="top"/>
      <protection locked="0"/>
    </xf>
    <xf numFmtId="0" fontId="9" fillId="0" borderId="0" xfId="0" applyFont="1" applyAlignment="1" applyProtection="1">
      <alignment horizontal="center" vertical="top" wrapText="1"/>
      <protection locked="0"/>
    </xf>
    <xf numFmtId="0" fontId="42" fillId="0" borderId="4" xfId="0" applyFont="1" applyBorder="1" applyAlignment="1">
      <alignment horizontal="center"/>
    </xf>
    <xf numFmtId="49" fontId="3" fillId="0" borderId="4" xfId="1" applyNumberFormat="1" applyFont="1" applyBorder="1" applyAlignment="1" applyProtection="1">
      <alignment horizontal="center" vertical="center" wrapText="1"/>
      <protection hidden="1"/>
    </xf>
    <xf numFmtId="0" fontId="8" fillId="0" borderId="4" xfId="1" applyFont="1" applyBorder="1" applyAlignment="1" applyProtection="1">
      <alignment horizontal="center" vertical="center"/>
      <protection locked="0"/>
    </xf>
    <xf numFmtId="1" fontId="6" fillId="10" borderId="1" xfId="1" applyNumberFormat="1" applyFont="1" applyFill="1" applyBorder="1" applyAlignment="1">
      <alignment horizontal="center" vertical="center"/>
    </xf>
    <xf numFmtId="49" fontId="8" fillId="6" borderId="4" xfId="1" applyNumberFormat="1" applyFont="1" applyFill="1" applyBorder="1" applyAlignment="1">
      <alignment horizontal="left" wrapText="1"/>
    </xf>
    <xf numFmtId="49" fontId="8" fillId="6" borderId="14" xfId="1" applyNumberFormat="1" applyFont="1" applyFill="1" applyBorder="1" applyAlignment="1">
      <alignment wrapText="1"/>
    </xf>
    <xf numFmtId="0" fontId="2" fillId="0" borderId="0" xfId="1" applyFont="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1"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20" xfId="0" applyFont="1" applyBorder="1" applyAlignment="1" applyProtection="1">
      <alignment horizontal="center" vertical="top" wrapText="1"/>
      <protection locked="0"/>
    </xf>
    <xf numFmtId="0" fontId="0" fillId="0" borderId="20"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30" fillId="6" borderId="1" xfId="1" applyFont="1" applyFill="1" applyBorder="1" applyAlignment="1">
      <alignment vertical="center" wrapText="1"/>
    </xf>
    <xf numFmtId="0" fontId="36" fillId="0" borderId="3" xfId="0" applyFont="1" applyBorder="1" applyAlignment="1">
      <alignment vertical="center"/>
    </xf>
    <xf numFmtId="0" fontId="36" fillId="0" borderId="2" xfId="0" applyFont="1" applyBorder="1" applyAlignment="1">
      <alignment vertical="center"/>
    </xf>
    <xf numFmtId="0" fontId="30" fillId="0" borderId="1" xfId="0" applyFont="1" applyBorder="1" applyAlignment="1">
      <alignment vertical="center" wrapText="1"/>
    </xf>
    <xf numFmtId="49" fontId="30" fillId="5" borderId="1" xfId="1" applyNumberFormat="1" applyFont="1" applyFill="1" applyBorder="1" applyAlignment="1">
      <alignment vertical="center" wrapText="1"/>
    </xf>
    <xf numFmtId="49" fontId="30" fillId="5" borderId="3" xfId="1" applyNumberFormat="1" applyFont="1" applyFill="1" applyBorder="1" applyAlignment="1">
      <alignment vertical="center" wrapText="1"/>
    </xf>
    <xf numFmtId="49" fontId="30" fillId="5" borderId="2" xfId="1" applyNumberFormat="1" applyFont="1" applyFill="1" applyBorder="1" applyAlignment="1">
      <alignment vertical="center" wrapText="1"/>
    </xf>
    <xf numFmtId="49" fontId="6" fillId="0" borderId="10" xfId="1" applyNumberFormat="1" applyFont="1" applyBorder="1" applyAlignment="1">
      <alignment horizontal="center" vertical="center" wrapText="1"/>
    </xf>
    <xf numFmtId="49" fontId="6" fillId="0" borderId="15" xfId="1" applyNumberFormat="1" applyFont="1" applyBorder="1" applyAlignment="1">
      <alignment horizontal="center" vertical="center" wrapText="1"/>
    </xf>
    <xf numFmtId="164" fontId="17" fillId="9" borderId="17" xfId="1" applyNumberFormat="1" applyFont="1" applyFill="1" applyBorder="1" applyAlignment="1">
      <alignment horizontal="center" vertical="center" wrapText="1"/>
    </xf>
    <xf numFmtId="0" fontId="18" fillId="9" borderId="17" xfId="0" applyFont="1" applyFill="1" applyBorder="1" applyAlignment="1">
      <alignment horizontal="center" vertical="center"/>
    </xf>
    <xf numFmtId="164" fontId="17" fillId="10" borderId="17" xfId="1" applyNumberFormat="1" applyFont="1" applyFill="1" applyBorder="1" applyAlignment="1">
      <alignment horizontal="center" vertical="center" wrapText="1"/>
    </xf>
    <xf numFmtId="0" fontId="30" fillId="6" borderId="1" xfId="1" applyFont="1" applyFill="1" applyBorder="1" applyAlignment="1">
      <alignment horizontal="left" vertical="center" wrapText="1"/>
    </xf>
    <xf numFmtId="0" fontId="30" fillId="6" borderId="3" xfId="1" applyFont="1" applyFill="1" applyBorder="1" applyAlignment="1">
      <alignment horizontal="left" vertical="center" wrapText="1"/>
    </xf>
    <xf numFmtId="0" fontId="30" fillId="6" borderId="2"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pplyProtection="1">
      <alignment horizontal="left" vertical="center" wrapText="1"/>
      <protection locked="0"/>
    </xf>
    <xf numFmtId="0" fontId="5" fillId="2" borderId="3" xfId="1" applyFont="1" applyFill="1" applyBorder="1" applyAlignment="1" applyProtection="1">
      <alignment horizontal="left" vertical="center" wrapText="1"/>
      <protection locked="0"/>
    </xf>
    <xf numFmtId="0" fontId="25" fillId="2" borderId="1"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1"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2" fillId="0" borderId="26" xfId="1" applyFont="1" applyBorder="1" applyAlignment="1" applyProtection="1">
      <alignment horizontal="left" vertical="center" wrapText="1"/>
      <protection locked="0"/>
    </xf>
    <xf numFmtId="0" fontId="2" fillId="0" borderId="25" xfId="1" applyFont="1" applyBorder="1" applyAlignment="1" applyProtection="1">
      <alignment horizontal="left" vertical="center" wrapText="1"/>
      <protection locked="0"/>
    </xf>
    <xf numFmtId="0" fontId="9" fillId="0" borderId="2" xfId="0" applyFont="1" applyBorder="1" applyAlignment="1" applyProtection="1">
      <alignment horizontal="center" vertical="top" wrapText="1"/>
      <protection locked="0"/>
    </xf>
    <xf numFmtId="0" fontId="29" fillId="2" borderId="1" xfId="1" applyFont="1" applyFill="1" applyBorder="1" applyAlignment="1">
      <alignment vertical="center" wrapText="1"/>
    </xf>
    <xf numFmtId="0" fontId="11" fillId="2" borderId="3" xfId="0" applyFont="1" applyFill="1" applyBorder="1" applyAlignment="1">
      <alignment vertical="center"/>
    </xf>
    <xf numFmtId="0" fontId="11" fillId="2" borderId="2" xfId="0" applyFont="1" applyFill="1" applyBorder="1" applyAlignment="1">
      <alignment vertical="center"/>
    </xf>
    <xf numFmtId="0" fontId="10" fillId="0" borderId="16" xfId="0" applyFont="1" applyBorder="1" applyAlignment="1">
      <alignment vertical="center" wrapText="1"/>
    </xf>
    <xf numFmtId="0" fontId="11" fillId="0" borderId="18" xfId="0" applyFont="1" applyBorder="1" applyAlignment="1">
      <alignment vertical="center"/>
    </xf>
    <xf numFmtId="0" fontId="11" fillId="0" borderId="12" xfId="0" applyFont="1" applyBorder="1" applyAlignment="1">
      <alignment vertical="center"/>
    </xf>
    <xf numFmtId="49" fontId="4" fillId="0" borderId="14" xfId="1" applyNumberFormat="1" applyFont="1" applyBorder="1" applyAlignment="1">
      <alignment horizontal="center" vertical="center" wrapText="1"/>
    </xf>
    <xf numFmtId="49" fontId="4" fillId="0" borderId="15" xfId="1" applyNumberFormat="1" applyFont="1" applyBorder="1" applyAlignment="1">
      <alignment horizontal="center" vertical="center" wrapText="1"/>
    </xf>
    <xf numFmtId="2" fontId="2" fillId="9" borderId="1" xfId="1" applyNumberFormat="1" applyFont="1" applyFill="1" applyBorder="1" applyAlignment="1">
      <alignment horizontal="center" vertical="center" wrapText="1"/>
    </xf>
    <xf numFmtId="2" fontId="2" fillId="9" borderId="3" xfId="1" applyNumberFormat="1" applyFont="1" applyFill="1" applyBorder="1" applyAlignment="1">
      <alignment horizontal="center" vertical="center" wrapText="1"/>
    </xf>
    <xf numFmtId="2" fontId="2" fillId="9" borderId="2" xfId="1" applyNumberFormat="1" applyFont="1" applyFill="1" applyBorder="1" applyAlignment="1">
      <alignment horizontal="center" vertical="center" wrapText="1"/>
    </xf>
    <xf numFmtId="2" fontId="2" fillId="10" borderId="1" xfId="1" applyNumberFormat="1" applyFont="1" applyFill="1" applyBorder="1" applyAlignment="1">
      <alignment horizontal="center" vertical="center" wrapText="1"/>
    </xf>
    <xf numFmtId="2" fontId="2" fillId="10" borderId="3" xfId="1" applyNumberFormat="1" applyFont="1" applyFill="1" applyBorder="1" applyAlignment="1">
      <alignment horizontal="center" vertical="center" wrapText="1"/>
    </xf>
    <xf numFmtId="2" fontId="2" fillId="10" borderId="2" xfId="1" applyNumberFormat="1" applyFont="1" applyFill="1" applyBorder="1" applyAlignment="1">
      <alignment horizontal="center" vertical="center" wrapText="1"/>
    </xf>
    <xf numFmtId="0" fontId="5" fillId="2" borderId="1" xfId="1" applyFont="1" applyFill="1" applyBorder="1" applyAlignment="1" applyProtection="1">
      <alignment horizontal="left" vertical="top" wrapText="1"/>
      <protection locked="0"/>
    </xf>
    <xf numFmtId="0" fontId="5" fillId="2" borderId="3" xfId="1" applyFont="1" applyFill="1" applyBorder="1" applyAlignment="1" applyProtection="1">
      <alignment horizontal="left" vertical="top" wrapText="1"/>
      <protection locked="0"/>
    </xf>
    <xf numFmtId="0" fontId="5" fillId="2" borderId="2" xfId="1" applyFont="1" applyFill="1" applyBorder="1" applyAlignment="1" applyProtection="1">
      <alignment horizontal="left" vertical="top" wrapText="1"/>
      <protection locked="0"/>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 borderId="1"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2" fillId="0" borderId="5" xfId="1" applyFont="1" applyBorder="1" applyAlignment="1" applyProtection="1">
      <alignment horizontal="left" vertical="center" wrapText="1"/>
      <protection locked="0"/>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17" fillId="8" borderId="14" xfId="1" applyFont="1" applyFill="1" applyBorder="1" applyAlignment="1">
      <alignment horizontal="center" vertical="center" wrapText="1"/>
    </xf>
    <xf numFmtId="49" fontId="5" fillId="6" borderId="1" xfId="1" applyNumberFormat="1" applyFont="1" applyFill="1" applyBorder="1" applyAlignment="1">
      <alignment horizontal="left" vertical="center" wrapText="1"/>
    </xf>
    <xf numFmtId="49" fontId="19" fillId="6" borderId="2" xfId="1" applyNumberFormat="1" applyFont="1" applyFill="1" applyBorder="1" applyAlignment="1">
      <alignment horizontal="left" vertical="center" wrapText="1"/>
    </xf>
    <xf numFmtId="2" fontId="20" fillId="0" borderId="1" xfId="0" applyNumberFormat="1" applyFont="1" applyBorder="1" applyAlignment="1" applyProtection="1">
      <alignment horizontal="center" vertical="center"/>
      <protection hidden="1"/>
    </xf>
    <xf numFmtId="2" fontId="20" fillId="0" borderId="2" xfId="0"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3" fillId="2" borderId="1" xfId="1" applyFont="1" applyFill="1" applyBorder="1" applyAlignment="1">
      <alignment horizontal="center" vertical="center" wrapText="1"/>
    </xf>
    <xf numFmtId="0" fontId="35" fillId="0" borderId="1" xfId="0" applyFont="1" applyBorder="1" applyAlignment="1">
      <alignment horizontal="left" vertical="center" wrapText="1"/>
    </xf>
    <xf numFmtId="0" fontId="35" fillId="0" borderId="3" xfId="0" applyFont="1" applyBorder="1" applyAlignment="1">
      <alignment horizontal="left" vertical="center"/>
    </xf>
    <xf numFmtId="0" fontId="35" fillId="0" borderId="2" xfId="0" applyFont="1" applyBorder="1" applyAlignment="1">
      <alignment horizontal="left" vertical="center"/>
    </xf>
    <xf numFmtId="49" fontId="19" fillId="0" borderId="14" xfId="1" applyNumberFormat="1" applyFont="1" applyBorder="1" applyAlignment="1">
      <alignment horizontal="left" vertical="top" wrapText="1"/>
    </xf>
    <xf numFmtId="49" fontId="19" fillId="0" borderId="10" xfId="1" applyNumberFormat="1" applyFont="1" applyBorder="1" applyAlignment="1">
      <alignment horizontal="left" vertical="top" wrapText="1"/>
    </xf>
    <xf numFmtId="49" fontId="19" fillId="0" borderId="15" xfId="1" applyNumberFormat="1" applyFont="1" applyBorder="1" applyAlignment="1">
      <alignment horizontal="left" vertical="top" wrapText="1"/>
    </xf>
    <xf numFmtId="0" fontId="17" fillId="11" borderId="1" xfId="0" applyFont="1" applyFill="1" applyBorder="1" applyAlignment="1">
      <alignment horizontal="center" vertical="center" wrapText="1"/>
    </xf>
    <xf numFmtId="0" fontId="16" fillId="11" borderId="3" xfId="0" applyFont="1" applyFill="1" applyBorder="1" applyAlignment="1">
      <alignment horizontal="center" vertical="center"/>
    </xf>
    <xf numFmtId="0" fontId="16" fillId="11" borderId="2" xfId="0" applyFont="1" applyFill="1" applyBorder="1" applyAlignment="1">
      <alignment horizontal="center" vertical="center"/>
    </xf>
    <xf numFmtId="164" fontId="17" fillId="9" borderId="3" xfId="1" applyNumberFormat="1" applyFont="1" applyFill="1" applyBorder="1" applyAlignment="1" applyProtection="1">
      <alignment horizontal="center" vertical="center" wrapText="1"/>
      <protection hidden="1"/>
    </xf>
    <xf numFmtId="0" fontId="18" fillId="9" borderId="3" xfId="0" applyFont="1" applyFill="1" applyBorder="1" applyAlignment="1" applyProtection="1">
      <alignment horizontal="center" vertical="center"/>
      <protection hidden="1"/>
    </xf>
    <xf numFmtId="0" fontId="18" fillId="9" borderId="2" xfId="0" applyFont="1" applyFill="1" applyBorder="1" applyAlignment="1" applyProtection="1">
      <alignment horizontal="center" vertical="center"/>
      <protection hidden="1"/>
    </xf>
    <xf numFmtId="49" fontId="2" fillId="9" borderId="4" xfId="1" applyNumberFormat="1" applyFont="1" applyFill="1" applyBorder="1" applyAlignment="1" applyProtection="1">
      <alignment horizontal="center" vertical="center" wrapText="1"/>
      <protection hidden="1"/>
    </xf>
    <xf numFmtId="49" fontId="2" fillId="10" borderId="4"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top"/>
      <protection locked="0"/>
    </xf>
    <xf numFmtId="0" fontId="0" fillId="0" borderId="2" xfId="0" applyBorder="1" applyAlignment="1" applyProtection="1">
      <alignment horizontal="center" vertical="top"/>
      <protection locked="0"/>
    </xf>
    <xf numFmtId="2" fontId="17" fillId="10" borderId="3" xfId="1" applyNumberFormat="1" applyFont="1" applyFill="1" applyBorder="1" applyAlignment="1" applyProtection="1">
      <alignment horizontal="center" vertical="center" wrapText="1"/>
      <protection hidden="1"/>
    </xf>
    <xf numFmtId="2" fontId="17" fillId="10" borderId="2" xfId="1"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6" fillId="0" borderId="3"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15" fillId="0" borderId="1" xfId="0" applyFont="1" applyBorder="1" applyAlignment="1">
      <alignment horizontal="left"/>
    </xf>
    <xf numFmtId="0" fontId="15" fillId="0" borderId="3" xfId="0" applyFont="1" applyBorder="1" applyAlignment="1">
      <alignment horizontal="left"/>
    </xf>
    <xf numFmtId="0" fontId="15" fillId="0" borderId="2" xfId="0" applyFont="1" applyBorder="1" applyAlignment="1">
      <alignment horizontal="left"/>
    </xf>
    <xf numFmtId="0" fontId="14" fillId="2" borderId="1" xfId="1" applyFont="1" applyFill="1" applyBorder="1" applyAlignment="1">
      <alignment horizontal="center" vertical="center"/>
    </xf>
    <xf numFmtId="0" fontId="0" fillId="0" borderId="19" xfId="0" applyBorder="1"/>
    <xf numFmtId="0" fontId="0" fillId="2" borderId="2" xfId="0" applyFill="1" applyBorder="1" applyProtection="1">
      <protection hidden="1"/>
    </xf>
    <xf numFmtId="0" fontId="0" fillId="0" borderId="26" xfId="0" applyBorder="1" applyProtection="1">
      <protection hidden="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tabSelected="1" zoomScale="90" zoomScaleNormal="90" workbookViewId="0">
      <selection sqref="A1:J18"/>
    </sheetView>
  </sheetViews>
  <sheetFormatPr baseColWidth="10" defaultRowHeight="14.4" x14ac:dyDescent="0.55000000000000004"/>
  <cols>
    <col min="1" max="1" width="28.47265625" customWidth="1"/>
    <col min="2" max="2" width="36" customWidth="1"/>
    <col min="3" max="3" width="7.5234375" customWidth="1"/>
    <col min="4" max="4" width="6.47265625" customWidth="1"/>
    <col min="5" max="5" width="5.68359375" customWidth="1"/>
    <col min="6" max="6" width="6.68359375" customWidth="1"/>
    <col min="7" max="7" width="7" customWidth="1"/>
    <col min="8" max="8" width="6.15625" customWidth="1"/>
    <col min="9" max="9" width="7.83984375" customWidth="1"/>
    <col min="10" max="10" width="5.05078125" customWidth="1"/>
    <col min="11" max="11" width="1" customWidth="1"/>
    <col min="12" max="13" width="25.3125" customWidth="1"/>
  </cols>
  <sheetData>
    <row r="1" spans="1:11" ht="61.2" customHeight="1" x14ac:dyDescent="0.55000000000000004">
      <c r="A1" s="134" t="s">
        <v>64</v>
      </c>
      <c r="B1" s="135"/>
      <c r="C1" s="136" t="s">
        <v>65</v>
      </c>
      <c r="D1" s="137"/>
      <c r="E1" s="137"/>
      <c r="F1" s="137"/>
      <c r="G1" s="137"/>
      <c r="H1" s="137"/>
      <c r="I1" s="137"/>
      <c r="J1" s="207"/>
    </row>
    <row r="2" spans="1:11" ht="38.25" customHeight="1" x14ac:dyDescent="0.55000000000000004">
      <c r="A2" s="138" t="s">
        <v>29</v>
      </c>
      <c r="B2" s="139"/>
      <c r="C2" s="134" t="s">
        <v>62</v>
      </c>
      <c r="D2" s="140"/>
      <c r="E2" s="140"/>
      <c r="F2" s="135"/>
      <c r="G2" s="141" t="s">
        <v>8</v>
      </c>
      <c r="H2" s="142"/>
      <c r="I2" s="205" t="s">
        <v>30</v>
      </c>
      <c r="J2" s="207"/>
    </row>
    <row r="3" spans="1:11" ht="23.1" customHeight="1" thickBot="1" x14ac:dyDescent="0.6">
      <c r="A3" s="143" t="s">
        <v>66</v>
      </c>
      <c r="B3" s="143"/>
      <c r="C3" s="143"/>
      <c r="D3" s="143"/>
      <c r="E3" s="143"/>
      <c r="F3" s="143"/>
      <c r="G3" s="143"/>
      <c r="H3" s="143"/>
      <c r="I3" s="143"/>
      <c r="J3" s="208"/>
      <c r="K3" s="206"/>
    </row>
    <row r="4" spans="1:11" ht="30.75" customHeight="1" thickBot="1" x14ac:dyDescent="0.6">
      <c r="A4" s="1" t="s">
        <v>0</v>
      </c>
      <c r="B4" s="2" t="s">
        <v>1</v>
      </c>
      <c r="C4" s="3" t="s">
        <v>13</v>
      </c>
      <c r="D4" s="12" t="s">
        <v>10</v>
      </c>
      <c r="E4" s="12" t="s">
        <v>58</v>
      </c>
      <c r="F4" s="2" t="s">
        <v>2</v>
      </c>
      <c r="G4" s="2" t="s">
        <v>3</v>
      </c>
      <c r="H4" s="2" t="s">
        <v>4</v>
      </c>
      <c r="I4" s="4" t="s">
        <v>5</v>
      </c>
      <c r="J4" s="92"/>
      <c r="K4" s="105"/>
    </row>
    <row r="5" spans="1:11" ht="135.30000000000001" x14ac:dyDescent="0.55000000000000004">
      <c r="A5" s="87" t="s">
        <v>23</v>
      </c>
      <c r="B5" s="8" t="s">
        <v>22</v>
      </c>
      <c r="C5" s="31">
        <v>0.1</v>
      </c>
      <c r="D5" s="32">
        <v>10</v>
      </c>
      <c r="E5" s="32"/>
      <c r="F5" s="6"/>
      <c r="G5" s="6"/>
      <c r="H5" s="6"/>
      <c r="I5" s="6"/>
      <c r="J5" s="28">
        <f>IF(I5&lt;&gt;"",20/20,IF(H5&lt;&gt;"",15/20,IF(G5&lt;&gt;"",8/20,IF(F5&lt;&gt;"",2/20,0))))*$C$5*100</f>
        <v>0</v>
      </c>
      <c r="K5" s="52"/>
    </row>
    <row r="6" spans="1:11" s="82" customFormat="1" x14ac:dyDescent="0.55000000000000004">
      <c r="A6" s="119" t="s">
        <v>26</v>
      </c>
      <c r="B6" s="120"/>
      <c r="C6" s="120"/>
      <c r="D6" s="120"/>
      <c r="E6" s="120"/>
      <c r="F6" s="120"/>
      <c r="G6" s="120"/>
      <c r="H6" s="120"/>
      <c r="I6" s="121"/>
      <c r="J6" s="80"/>
      <c r="K6" s="83"/>
    </row>
    <row r="7" spans="1:11" ht="93.6" customHeight="1" x14ac:dyDescent="0.55000000000000004">
      <c r="A7" s="86" t="s">
        <v>24</v>
      </c>
      <c r="B7" s="8" t="s">
        <v>25</v>
      </c>
      <c r="C7" s="53">
        <v>0.2</v>
      </c>
      <c r="D7" s="54">
        <v>20</v>
      </c>
      <c r="E7" s="54"/>
      <c r="F7" s="6"/>
      <c r="G7" s="6"/>
      <c r="H7" s="6"/>
      <c r="I7" s="6"/>
      <c r="J7" s="29">
        <f>IF(I7&lt;&gt;"",20/20,IF(H7&lt;&gt;"",15/20,IF(G7&lt;&gt;"",8/20,IF(F7&lt;&gt;"",2/20,0))))*$C$7*100</f>
        <v>0</v>
      </c>
      <c r="K7" s="51" t="e">
        <f>IF(#REF!="x",(J7/2),J7)</f>
        <v>#REF!</v>
      </c>
    </row>
    <row r="8" spans="1:11" s="82" customFormat="1" x14ac:dyDescent="0.55000000000000004">
      <c r="A8" s="122" t="s">
        <v>27</v>
      </c>
      <c r="B8" s="120"/>
      <c r="C8" s="120"/>
      <c r="D8" s="120"/>
      <c r="E8" s="120"/>
      <c r="F8" s="120"/>
      <c r="G8" s="120"/>
      <c r="H8" s="120"/>
      <c r="I8" s="121"/>
      <c r="J8" s="80"/>
      <c r="K8" s="83"/>
    </row>
    <row r="9" spans="1:11" ht="73.8" customHeight="1" x14ac:dyDescent="0.55000000000000004">
      <c r="A9" s="85" t="s">
        <v>77</v>
      </c>
      <c r="B9" s="8" t="s">
        <v>25</v>
      </c>
      <c r="C9" s="31">
        <v>0.45</v>
      </c>
      <c r="D9" s="32">
        <v>45</v>
      </c>
      <c r="E9" s="32"/>
      <c r="F9" s="6"/>
      <c r="G9" s="6"/>
      <c r="H9" s="6"/>
      <c r="I9" s="6"/>
      <c r="J9" s="29">
        <f>IF(I9&lt;&gt;"",20/20,IF(H9&lt;&gt;"",15/20,IF(G9&lt;&gt;"",8/20,IF(F9&lt;&gt;"",2/20,0))))*$C$9*100</f>
        <v>0</v>
      </c>
      <c r="K9" s="51">
        <f>J9</f>
        <v>0</v>
      </c>
    </row>
    <row r="10" spans="1:11" s="82" customFormat="1" ht="19.5" customHeight="1" x14ac:dyDescent="0.55000000000000004">
      <c r="A10" s="123" t="s">
        <v>28</v>
      </c>
      <c r="B10" s="124"/>
      <c r="C10" s="124"/>
      <c r="D10" s="124"/>
      <c r="E10" s="124"/>
      <c r="F10" s="124"/>
      <c r="G10" s="124"/>
      <c r="H10" s="124"/>
      <c r="I10" s="125"/>
      <c r="J10" s="80"/>
      <c r="K10" s="81"/>
    </row>
    <row r="11" spans="1:11" ht="47.7" customHeight="1" x14ac:dyDescent="0.55000000000000004">
      <c r="A11" s="88" t="s">
        <v>47</v>
      </c>
      <c r="B11" s="109" t="s">
        <v>48</v>
      </c>
      <c r="C11" s="31">
        <v>0.05</v>
      </c>
      <c r="D11" s="32">
        <v>5</v>
      </c>
      <c r="E11" s="32"/>
      <c r="F11" s="7"/>
      <c r="G11" s="7"/>
      <c r="H11" s="7"/>
      <c r="I11" s="7"/>
      <c r="J11" s="29">
        <f>IF(I11&lt;&gt;"",20/20,IF(H11&lt;&gt;"",15/20,IF(G11&lt;&gt;"",8/20,IF(F11&lt;&gt;"",2/20,0))))*$C$11*100</f>
        <v>0</v>
      </c>
      <c r="K11" s="52" t="e">
        <f>IF(#REF!="x",(J11/2),J11)</f>
        <v>#REF!</v>
      </c>
    </row>
    <row r="12" spans="1:11" ht="70.2" customHeight="1" x14ac:dyDescent="0.55000000000000004">
      <c r="A12" s="88" t="s">
        <v>49</v>
      </c>
      <c r="B12" s="9" t="s">
        <v>46</v>
      </c>
      <c r="C12" s="31">
        <v>0.1</v>
      </c>
      <c r="D12" s="32">
        <v>10</v>
      </c>
      <c r="E12" s="32"/>
      <c r="F12" s="7"/>
      <c r="G12" s="7"/>
      <c r="H12" s="91"/>
      <c r="I12" s="7"/>
      <c r="J12" s="89">
        <f>IF(I12&lt;&gt;"",20/20,IF(H12&lt;&gt;"",15/20,IF(G12&lt;&gt;"",8/20,IF(F12&lt;&gt;"",2/20,0))))*$C$12*100</f>
        <v>0</v>
      </c>
      <c r="K12" s="90" t="e">
        <f>IF(#REF!="x",(J12/2),J12)</f>
        <v>#REF!</v>
      </c>
    </row>
    <row r="13" spans="1:11" ht="45.75" customHeight="1" x14ac:dyDescent="0.55000000000000004">
      <c r="A13" s="131" t="s">
        <v>59</v>
      </c>
      <c r="B13" s="132"/>
      <c r="C13" s="132"/>
      <c r="D13" s="132"/>
      <c r="E13" s="132"/>
      <c r="F13" s="132"/>
      <c r="G13" s="132"/>
      <c r="H13" s="132"/>
      <c r="I13" s="132"/>
      <c r="J13" s="133"/>
      <c r="K13" s="50"/>
    </row>
    <row r="14" spans="1:11" ht="243.9" thickBot="1" x14ac:dyDescent="0.6">
      <c r="A14" s="84" t="s">
        <v>78</v>
      </c>
      <c r="B14" s="44" t="s">
        <v>45</v>
      </c>
      <c r="C14" s="31">
        <v>0.1</v>
      </c>
      <c r="D14" s="45">
        <v>10</v>
      </c>
      <c r="E14" s="64"/>
      <c r="F14" s="95"/>
      <c r="G14" s="95"/>
      <c r="H14" s="95"/>
      <c r="I14" s="95"/>
      <c r="J14" s="29">
        <f>IF(I14&lt;&gt;"",20/20,IF(H14&lt;&gt;"",15/20,IF(G14&lt;&gt;"",8/20,IF(F14&lt;&gt;"",2/20,0))))*$C$14*100</f>
        <v>0</v>
      </c>
      <c r="K14" s="52" t="e">
        <f>IF(#REF!="x",(J14/2),J14)</f>
        <v>#REF!</v>
      </c>
    </row>
    <row r="15" spans="1:11" ht="15.9" thickBot="1" x14ac:dyDescent="0.6">
      <c r="A15" s="126" t="s">
        <v>12</v>
      </c>
      <c r="B15" s="47" t="s">
        <v>19</v>
      </c>
      <c r="C15" s="48">
        <f>C5+C7+C9+C11+C12+C14</f>
        <v>1</v>
      </c>
      <c r="D15" s="49">
        <v>100</v>
      </c>
      <c r="E15" s="13"/>
      <c r="F15" s="128"/>
      <c r="G15" s="129"/>
      <c r="H15" s="129"/>
      <c r="I15" s="129"/>
      <c r="J15" s="97">
        <f>SUM(J5:J14)</f>
        <v>0</v>
      </c>
      <c r="K15" s="46" t="e">
        <f>SUM(K5:K14)</f>
        <v>#REF!</v>
      </c>
    </row>
    <row r="16" spans="1:11" ht="15.3" thickBot="1" x14ac:dyDescent="0.6">
      <c r="A16" s="127"/>
      <c r="B16" s="21" t="s">
        <v>6</v>
      </c>
      <c r="C16" s="10">
        <v>1</v>
      </c>
      <c r="D16" s="96">
        <v>20</v>
      </c>
      <c r="E16" s="13"/>
      <c r="F16" s="130"/>
      <c r="G16" s="130"/>
      <c r="H16" s="130"/>
      <c r="I16" s="130"/>
      <c r="J16" s="98"/>
    </row>
    <row r="17" spans="1:10" ht="61.5" customHeight="1" x14ac:dyDescent="0.55000000000000004">
      <c r="A17" s="112" t="s">
        <v>52</v>
      </c>
      <c r="B17" s="113"/>
      <c r="C17" s="114" t="s">
        <v>11</v>
      </c>
      <c r="D17" s="115"/>
      <c r="E17" s="116"/>
      <c r="F17" s="117"/>
      <c r="G17" s="117"/>
      <c r="H17" s="117"/>
      <c r="I17" s="118"/>
      <c r="J17" s="30"/>
    </row>
    <row r="18" spans="1:10" x14ac:dyDescent="0.55000000000000004">
      <c r="A18" s="55" t="s">
        <v>7</v>
      </c>
      <c r="B18" s="56"/>
      <c r="C18" s="56"/>
      <c r="D18" s="56"/>
      <c r="E18" s="56"/>
      <c r="F18" s="56"/>
      <c r="G18" s="56"/>
      <c r="H18" s="56"/>
      <c r="I18" s="101"/>
      <c r="J18" s="30"/>
    </row>
    <row r="19" spans="1:10" ht="30.75" customHeight="1" x14ac:dyDescent="0.55000000000000004">
      <c r="A19" s="102"/>
      <c r="B19" s="102"/>
      <c r="C19" s="102"/>
      <c r="D19" s="102"/>
      <c r="E19" s="102"/>
      <c r="F19" s="102"/>
      <c r="G19" s="102"/>
      <c r="H19" s="102"/>
      <c r="I19" s="102"/>
      <c r="J19" s="30"/>
    </row>
  </sheetData>
  <sheetProtection pivotTables="0"/>
  <protectedRanges>
    <protectedRange sqref="F5:I9 F11:I16" name="Plage1_7_1"/>
  </protectedRanges>
  <mergeCells count="15">
    <mergeCell ref="A1:B1"/>
    <mergeCell ref="C1:I1"/>
    <mergeCell ref="A2:B2"/>
    <mergeCell ref="C2:F2"/>
    <mergeCell ref="G2:H2"/>
    <mergeCell ref="A3:I3"/>
    <mergeCell ref="A17:B17"/>
    <mergeCell ref="C17:I17"/>
    <mergeCell ref="A6:I6"/>
    <mergeCell ref="A8:I8"/>
    <mergeCell ref="A10:I10"/>
    <mergeCell ref="A15:A16"/>
    <mergeCell ref="F15:I15"/>
    <mergeCell ref="F16:I16"/>
    <mergeCell ref="A13:J1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4"/>
  <sheetViews>
    <sheetView topLeftCell="A13" zoomScale="80" zoomScaleNormal="80" workbookViewId="0">
      <selection activeCell="A5" sqref="A5"/>
    </sheetView>
  </sheetViews>
  <sheetFormatPr baseColWidth="10" defaultRowHeight="14.4" x14ac:dyDescent="0.55000000000000004"/>
  <cols>
    <col min="1" max="1" width="34.83984375" customWidth="1"/>
    <col min="2" max="2" width="38.15625" customWidth="1"/>
    <col min="3" max="3" width="5.62890625" customWidth="1"/>
    <col min="4" max="4" width="5.734375" customWidth="1"/>
    <col min="5" max="5" width="5.68359375" customWidth="1"/>
    <col min="6" max="6" width="6.3671875" customWidth="1"/>
    <col min="7" max="7" width="5.7890625" customWidth="1"/>
    <col min="8" max="9" width="5.62890625" customWidth="1"/>
    <col min="10" max="10" width="5.47265625" customWidth="1"/>
  </cols>
  <sheetData>
    <row r="1" spans="1:10" ht="58.8" customHeight="1" x14ac:dyDescent="0.55000000000000004">
      <c r="A1" s="134" t="s">
        <v>56</v>
      </c>
      <c r="B1" s="135"/>
      <c r="C1" s="160" t="s">
        <v>69</v>
      </c>
      <c r="D1" s="161"/>
      <c r="E1" s="161"/>
      <c r="F1" s="161"/>
      <c r="G1" s="161"/>
      <c r="H1" s="161"/>
      <c r="I1" s="162"/>
      <c r="J1" s="25"/>
    </row>
    <row r="2" spans="1:10" ht="34.5" customHeight="1" x14ac:dyDescent="0.55000000000000004">
      <c r="A2" s="163" t="s">
        <v>34</v>
      </c>
      <c r="B2" s="164"/>
      <c r="C2" s="134" t="s">
        <v>68</v>
      </c>
      <c r="D2" s="140"/>
      <c r="E2" s="140"/>
      <c r="F2" s="135"/>
      <c r="G2" s="165" t="s">
        <v>8</v>
      </c>
      <c r="H2" s="166"/>
      <c r="I2" s="99" t="s">
        <v>14</v>
      </c>
      <c r="J2" s="25"/>
    </row>
    <row r="3" spans="1:10" ht="33.9" customHeight="1" thickBot="1" x14ac:dyDescent="0.6">
      <c r="A3" s="143" t="s">
        <v>67</v>
      </c>
      <c r="B3" s="143"/>
      <c r="C3" s="143"/>
      <c r="D3" s="143"/>
      <c r="E3" s="143"/>
      <c r="F3" s="143"/>
      <c r="G3" s="143"/>
      <c r="H3" s="143"/>
      <c r="I3" s="144"/>
      <c r="J3" s="25"/>
    </row>
    <row r="4" spans="1:10" ht="46.5" customHeight="1" thickBot="1" x14ac:dyDescent="0.6">
      <c r="A4" s="1" t="s">
        <v>0</v>
      </c>
      <c r="B4" s="2" t="s">
        <v>1</v>
      </c>
      <c r="C4" s="12" t="s">
        <v>13</v>
      </c>
      <c r="D4" s="12" t="s">
        <v>10</v>
      </c>
      <c r="E4" s="12" t="s">
        <v>58</v>
      </c>
      <c r="F4" s="2" t="s">
        <v>2</v>
      </c>
      <c r="G4" s="2" t="s">
        <v>3</v>
      </c>
      <c r="H4" s="2" t="s">
        <v>4</v>
      </c>
      <c r="I4" s="93" t="s">
        <v>5</v>
      </c>
      <c r="J4" s="94"/>
    </row>
    <row r="5" spans="1:10" ht="113.4" customHeight="1" x14ac:dyDescent="0.55000000000000004">
      <c r="A5" s="5" t="s">
        <v>81</v>
      </c>
      <c r="B5" s="8" t="s">
        <v>32</v>
      </c>
      <c r="C5" s="57">
        <v>0.1</v>
      </c>
      <c r="D5" s="13">
        <v>6</v>
      </c>
      <c r="E5" s="13"/>
      <c r="F5" s="6"/>
      <c r="G5" s="6"/>
      <c r="H5" s="6"/>
      <c r="I5" s="6" t="s">
        <v>63</v>
      </c>
      <c r="J5" s="28">
        <f>IF(I5&lt;&gt;"",20/20,IF(H5&lt;&gt;"",15/20,IF(G5&lt;&gt;"",8/20,IF(F5&lt;&gt;"",2/20,0))))*$C$5*60</f>
        <v>6</v>
      </c>
    </row>
    <row r="6" spans="1:10" x14ac:dyDescent="0.55000000000000004">
      <c r="A6" s="146" t="s">
        <v>31</v>
      </c>
      <c r="B6" s="147"/>
      <c r="C6" s="147"/>
      <c r="D6" s="147"/>
      <c r="E6" s="147"/>
      <c r="F6" s="147"/>
      <c r="G6" s="147"/>
      <c r="H6" s="147"/>
      <c r="I6" s="148"/>
      <c r="J6" s="27"/>
    </row>
    <row r="7" spans="1:10" ht="36.9" x14ac:dyDescent="0.55000000000000004">
      <c r="A7" s="61" t="s">
        <v>17</v>
      </c>
      <c r="B7" s="8" t="s">
        <v>33</v>
      </c>
      <c r="C7" s="57">
        <v>0.35</v>
      </c>
      <c r="D7" s="13">
        <v>21</v>
      </c>
      <c r="E7" s="13"/>
      <c r="F7" s="6"/>
      <c r="G7" s="6"/>
      <c r="H7" s="6"/>
      <c r="I7" s="6" t="s">
        <v>63</v>
      </c>
      <c r="J7" s="29">
        <f>IF(I7&lt;&gt;"",20/20,IF(H7&lt;&gt;"",15/20,IF(G7&lt;&gt;"",8/20,IF(F7&lt;&gt;"",2/20,0))))*$C$7*60</f>
        <v>21</v>
      </c>
    </row>
    <row r="8" spans="1:10" ht="81.3" customHeight="1" x14ac:dyDescent="0.55000000000000004">
      <c r="A8" s="61" t="s">
        <v>18</v>
      </c>
      <c r="B8" s="109" t="s">
        <v>61</v>
      </c>
      <c r="C8" s="57">
        <v>0.3</v>
      </c>
      <c r="D8" s="13">
        <v>18</v>
      </c>
      <c r="E8" s="13"/>
      <c r="F8" s="6"/>
      <c r="G8" s="6"/>
      <c r="H8" s="6"/>
      <c r="I8" s="6"/>
      <c r="J8" s="29">
        <f>IF(I8&lt;&gt;"",20/20,IF(H8&lt;&gt;"",15/20,IF(G8&lt;&gt;"",8/20,IF(F8&lt;&gt;"",2/20,0))))*$C$8*60</f>
        <v>0</v>
      </c>
    </row>
    <row r="9" spans="1:10" ht="48.9" customHeight="1" x14ac:dyDescent="0.55000000000000004">
      <c r="A9" s="149" t="s">
        <v>79</v>
      </c>
      <c r="B9" s="150"/>
      <c r="C9" s="150"/>
      <c r="D9" s="150"/>
      <c r="E9" s="150"/>
      <c r="F9" s="150"/>
      <c r="G9" s="150"/>
      <c r="H9" s="150"/>
      <c r="I9" s="151"/>
      <c r="J9" s="27"/>
    </row>
    <row r="10" spans="1:10" ht="298.8" customHeight="1" x14ac:dyDescent="0.55000000000000004">
      <c r="A10" s="62" t="s">
        <v>80</v>
      </c>
      <c r="B10" s="110" t="s">
        <v>60</v>
      </c>
      <c r="C10" s="58">
        <v>0.25</v>
      </c>
      <c r="D10" s="59">
        <v>15</v>
      </c>
      <c r="E10" s="59"/>
      <c r="F10" s="60"/>
      <c r="G10" s="60"/>
      <c r="H10" s="60"/>
      <c r="I10" s="60" t="s">
        <v>63</v>
      </c>
      <c r="J10" s="29">
        <f>IF(I10&lt;&gt;"",20/20,IF(H10&lt;&gt;"",15/20,IF(G10&lt;&gt;"",8/20,IF(F10&lt;&gt;"",2/20,0))))*$C$10*60</f>
        <v>15</v>
      </c>
    </row>
    <row r="11" spans="1:10" x14ac:dyDescent="0.55000000000000004">
      <c r="A11" s="152" t="s">
        <v>12</v>
      </c>
      <c r="B11" s="22" t="s">
        <v>16</v>
      </c>
      <c r="C11" s="10">
        <v>1</v>
      </c>
      <c r="D11" s="24">
        <v>60</v>
      </c>
      <c r="E11" s="24"/>
      <c r="F11" s="154"/>
      <c r="G11" s="155"/>
      <c r="H11" s="155"/>
      <c r="I11" s="156"/>
      <c r="J11" s="26">
        <f>SUM(J5:J10)</f>
        <v>42</v>
      </c>
    </row>
    <row r="12" spans="1:10" x14ac:dyDescent="0.55000000000000004">
      <c r="A12" s="153"/>
      <c r="B12" s="21" t="s">
        <v>6</v>
      </c>
      <c r="C12" s="10">
        <v>1</v>
      </c>
      <c r="D12" s="23">
        <v>20</v>
      </c>
      <c r="E12" s="108"/>
      <c r="F12" s="157"/>
      <c r="G12" s="158"/>
      <c r="H12" s="158"/>
      <c r="I12" s="159"/>
      <c r="J12" s="11"/>
    </row>
    <row r="13" spans="1:10" ht="65.400000000000006" customHeight="1" x14ac:dyDescent="0.55000000000000004">
      <c r="A13" s="112" t="s">
        <v>52</v>
      </c>
      <c r="B13" s="113"/>
      <c r="C13" s="114" t="s">
        <v>11</v>
      </c>
      <c r="D13" s="115"/>
      <c r="E13" s="115"/>
      <c r="F13" s="115"/>
      <c r="G13" s="115"/>
      <c r="H13" s="115"/>
      <c r="I13" s="145"/>
      <c r="J13" s="25"/>
    </row>
    <row r="14" spans="1:10" ht="51.75" customHeight="1" x14ac:dyDescent="0.55000000000000004">
      <c r="A14" s="103"/>
      <c r="B14" s="103"/>
      <c r="C14" s="104"/>
      <c r="D14" s="104"/>
      <c r="E14" s="104"/>
      <c r="F14" s="104"/>
      <c r="G14" s="104"/>
      <c r="H14" s="104"/>
      <c r="I14" s="104"/>
      <c r="J14" s="25"/>
    </row>
  </sheetData>
  <sheetProtection pivotTables="0"/>
  <protectedRanges>
    <protectedRange sqref="F8:I10 F5:I7" name="Plage1_7_1"/>
    <protectedRange sqref="F11:I12" name="Plage1_7_1_1"/>
  </protectedRanges>
  <mergeCells count="13">
    <mergeCell ref="A1:B1"/>
    <mergeCell ref="C1:I1"/>
    <mergeCell ref="A2:B2"/>
    <mergeCell ref="C2:F2"/>
    <mergeCell ref="G2:H2"/>
    <mergeCell ref="A3:I3"/>
    <mergeCell ref="A13:B13"/>
    <mergeCell ref="C13:I13"/>
    <mergeCell ref="A6:I6"/>
    <mergeCell ref="A9:I9"/>
    <mergeCell ref="A11:A12"/>
    <mergeCell ref="F11:I11"/>
    <mergeCell ref="F12:I12"/>
  </mergeCells>
  <pageMargins left="0.7" right="0.7" top="0.75" bottom="0.75" header="0.3" footer="0.3"/>
  <pageSetup paperSize="9" scale="4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topLeftCell="A16" zoomScale="90" zoomScaleNormal="90" zoomScalePageLayoutView="90" workbookViewId="0">
      <selection activeCell="B17" sqref="A17:XFD17"/>
    </sheetView>
  </sheetViews>
  <sheetFormatPr baseColWidth="10" defaultRowHeight="14.4" x14ac:dyDescent="0.55000000000000004"/>
  <cols>
    <col min="1" max="1" width="26.3125" customWidth="1"/>
    <col min="2" max="2" width="34.3125" customWidth="1"/>
    <col min="3" max="3" width="6.5234375" customWidth="1"/>
    <col min="4" max="4" width="5.26171875" style="16" customWidth="1"/>
    <col min="5" max="6" width="6.15625" customWidth="1"/>
    <col min="7" max="7" width="6.83984375" customWidth="1"/>
    <col min="8" max="8" width="9.3125" customWidth="1"/>
    <col min="9" max="9" width="0.83984375" style="33" customWidth="1"/>
    <col min="10" max="10" width="19.47265625" customWidth="1"/>
    <col min="11" max="11" width="43" customWidth="1"/>
  </cols>
  <sheetData>
    <row r="1" spans="1:11" ht="32.25" customHeight="1" x14ac:dyDescent="0.55000000000000004">
      <c r="A1" s="177" t="s">
        <v>9</v>
      </c>
      <c r="B1" s="178"/>
      <c r="C1" s="160" t="s">
        <v>74</v>
      </c>
      <c r="D1" s="161"/>
      <c r="E1" s="161"/>
      <c r="F1" s="161"/>
      <c r="G1" s="161"/>
      <c r="H1" s="162"/>
    </row>
    <row r="2" spans="1:11" ht="24" customHeight="1" x14ac:dyDescent="0.55000000000000004">
      <c r="A2" s="179" t="s">
        <v>57</v>
      </c>
      <c r="B2" s="164"/>
      <c r="C2" s="134" t="s">
        <v>70</v>
      </c>
      <c r="D2" s="140"/>
      <c r="E2" s="135"/>
      <c r="F2" s="165" t="s">
        <v>8</v>
      </c>
      <c r="G2" s="166"/>
      <c r="H2" s="14" t="s">
        <v>14</v>
      </c>
    </row>
    <row r="3" spans="1:11" ht="27.75" customHeight="1" x14ac:dyDescent="0.55000000000000004">
      <c r="A3" s="111" t="s">
        <v>71</v>
      </c>
      <c r="B3" s="111"/>
      <c r="C3" s="111"/>
      <c r="D3" s="111"/>
      <c r="E3" s="111"/>
      <c r="F3" s="111"/>
      <c r="G3" s="111"/>
      <c r="H3" s="167"/>
    </row>
    <row r="4" spans="1:11" ht="81.599999999999994" customHeight="1" x14ac:dyDescent="0.55000000000000004">
      <c r="A4" s="15" t="s">
        <v>15</v>
      </c>
      <c r="B4" s="168" t="s">
        <v>50</v>
      </c>
      <c r="C4" s="168"/>
      <c r="D4" s="168"/>
      <c r="E4" s="168"/>
      <c r="F4" s="168"/>
      <c r="G4" s="168"/>
      <c r="H4" s="169"/>
    </row>
    <row r="5" spans="1:11" ht="23.25" customHeight="1" x14ac:dyDescent="0.55000000000000004">
      <c r="A5" s="170" t="s">
        <v>36</v>
      </c>
      <c r="B5" s="170"/>
      <c r="C5" s="170"/>
      <c r="D5" s="170"/>
      <c r="E5" s="170"/>
      <c r="F5" s="170"/>
      <c r="G5" s="170"/>
      <c r="H5" s="170"/>
      <c r="I5" s="34"/>
      <c r="K5" s="63"/>
    </row>
    <row r="6" spans="1:11" ht="18.75" customHeight="1" x14ac:dyDescent="0.55000000000000004">
      <c r="A6" s="76"/>
      <c r="B6" s="77" t="s">
        <v>1</v>
      </c>
      <c r="C6" s="78" t="s">
        <v>13</v>
      </c>
      <c r="D6" s="78" t="s">
        <v>10</v>
      </c>
      <c r="E6" s="77" t="s">
        <v>2</v>
      </c>
      <c r="F6" s="77" t="s">
        <v>3</v>
      </c>
      <c r="G6" s="77" t="s">
        <v>4</v>
      </c>
      <c r="H6" s="77" t="s">
        <v>5</v>
      </c>
      <c r="I6" s="34"/>
    </row>
    <row r="7" spans="1:11" ht="109.8" customHeight="1" x14ac:dyDescent="0.55000000000000004">
      <c r="A7" s="65" t="s">
        <v>75</v>
      </c>
      <c r="B7" s="8" t="s">
        <v>35</v>
      </c>
      <c r="C7" s="79">
        <v>0.2</v>
      </c>
      <c r="D7" s="64">
        <v>5</v>
      </c>
      <c r="E7" s="35"/>
      <c r="F7" s="107"/>
      <c r="G7" s="107"/>
      <c r="H7" s="107" t="s">
        <v>63</v>
      </c>
      <c r="I7" s="34">
        <f>IF(H7&lt;&gt;"",5,IF(G7&lt;&gt;"",4,IF(F7&lt;&gt;"",1.5,IF(E7&lt;&gt;"",0.5,0))))</f>
        <v>5</v>
      </c>
    </row>
    <row r="8" spans="1:11" ht="48.3" customHeight="1" x14ac:dyDescent="0.55000000000000004">
      <c r="A8" s="18" t="s">
        <v>72</v>
      </c>
      <c r="B8" s="8" t="s">
        <v>55</v>
      </c>
      <c r="C8" s="31">
        <v>0.2</v>
      </c>
      <c r="D8" s="32">
        <v>5</v>
      </c>
      <c r="E8" s="35"/>
      <c r="F8" s="107"/>
      <c r="G8" s="107"/>
      <c r="H8" s="107" t="s">
        <v>63</v>
      </c>
      <c r="I8" s="34">
        <f>IF(H8&lt;&gt;"",5,IF(G8&lt;&gt;"",4,IF(F8&lt;&gt;"",1.5,IF(E8&lt;&gt;"",0.5,0))))</f>
        <v>5</v>
      </c>
    </row>
    <row r="9" spans="1:11" ht="80.099999999999994" customHeight="1" x14ac:dyDescent="0.55000000000000004">
      <c r="A9" s="100" t="s">
        <v>73</v>
      </c>
      <c r="B9" s="8" t="s">
        <v>54</v>
      </c>
      <c r="C9" s="31">
        <v>0.2</v>
      </c>
      <c r="D9" s="32">
        <v>5</v>
      </c>
      <c r="E9" s="35"/>
      <c r="F9" s="107"/>
      <c r="G9" s="107"/>
      <c r="H9" s="107" t="s">
        <v>63</v>
      </c>
      <c r="I9" s="34">
        <f>IF(H9&lt;&gt;"",5,IF(G9&lt;&gt;"",4,IF(F9&lt;&gt;"",1.5,IF(E9&lt;&gt;"",0.5,0))))</f>
        <v>5</v>
      </c>
      <c r="J9" s="17"/>
      <c r="K9" s="16"/>
    </row>
    <row r="10" spans="1:11" ht="33.75" customHeight="1" x14ac:dyDescent="0.55000000000000004">
      <c r="A10" s="171" t="s">
        <v>53</v>
      </c>
      <c r="B10" s="172"/>
      <c r="C10" s="38">
        <v>0.2</v>
      </c>
      <c r="D10" s="39">
        <v>5</v>
      </c>
      <c r="E10" s="36"/>
      <c r="F10" s="36"/>
      <c r="G10" s="36"/>
      <c r="H10" s="36" t="s">
        <v>63</v>
      </c>
      <c r="I10" s="34">
        <f>IF(H10&lt;&gt;"",5,IF(G10&lt;&gt;"",4,IF(F10&lt;&gt;"",1.5,IF(E10&lt;&gt;"",0.5,0))))</f>
        <v>5</v>
      </c>
    </row>
    <row r="11" spans="1:11" ht="27.75" customHeight="1" x14ac:dyDescent="0.55000000000000004">
      <c r="A11" s="19"/>
      <c r="B11" s="20"/>
      <c r="C11" s="38">
        <v>1</v>
      </c>
      <c r="D11" s="39">
        <v>20</v>
      </c>
      <c r="E11" s="175" t="s">
        <v>38</v>
      </c>
      <c r="F11" s="176"/>
      <c r="G11" s="173">
        <f>SUM(I7:I10)</f>
        <v>20</v>
      </c>
      <c r="H11" s="174"/>
    </row>
    <row r="12" spans="1:11" ht="27.75" customHeight="1" x14ac:dyDescent="0.55000000000000004">
      <c r="A12" s="186" t="s">
        <v>37</v>
      </c>
      <c r="B12" s="187"/>
      <c r="C12" s="187"/>
      <c r="D12" s="187"/>
      <c r="E12" s="187"/>
      <c r="F12" s="187"/>
      <c r="G12" s="187"/>
      <c r="H12" s="188"/>
    </row>
    <row r="13" spans="1:11" ht="28.5" customHeight="1" thickBot="1" x14ac:dyDescent="0.6">
      <c r="A13" s="71" t="s">
        <v>43</v>
      </c>
      <c r="B13" s="75" t="s">
        <v>1</v>
      </c>
      <c r="C13" s="72" t="s">
        <v>13</v>
      </c>
      <c r="D13" s="72" t="s">
        <v>10</v>
      </c>
      <c r="E13" s="73" t="s">
        <v>2</v>
      </c>
      <c r="F13" s="73" t="s">
        <v>3</v>
      </c>
      <c r="G13" s="73" t="s">
        <v>4</v>
      </c>
      <c r="H13" s="74" t="s">
        <v>5</v>
      </c>
    </row>
    <row r="14" spans="1:11" ht="51.75" customHeight="1" x14ac:dyDescent="0.55000000000000004">
      <c r="A14" s="183" t="s">
        <v>76</v>
      </c>
      <c r="B14" s="70" t="s">
        <v>39</v>
      </c>
      <c r="C14" s="40">
        <v>0.15</v>
      </c>
      <c r="D14" s="41">
        <v>6</v>
      </c>
      <c r="E14" s="37"/>
      <c r="F14" s="37"/>
      <c r="G14" s="37"/>
      <c r="H14" s="37" t="s">
        <v>63</v>
      </c>
      <c r="I14" s="34">
        <f>IF(H14&lt;&gt;"",6,IF(G14&lt;&gt;"",4.5,IF(F14&lt;&gt;"",2.5,IF(E14&lt;&gt;"",0.5,0))))</f>
        <v>6</v>
      </c>
    </row>
    <row r="15" spans="1:11" ht="84" customHeight="1" x14ac:dyDescent="0.55000000000000004">
      <c r="A15" s="184"/>
      <c r="B15" s="70" t="s">
        <v>51</v>
      </c>
      <c r="C15" s="40">
        <v>0.2</v>
      </c>
      <c r="D15" s="41">
        <v>8</v>
      </c>
      <c r="E15" s="37"/>
      <c r="F15" s="37"/>
      <c r="G15" s="37"/>
      <c r="H15" s="37" t="s">
        <v>63</v>
      </c>
      <c r="I15" s="34">
        <f>IF(H15&lt;&gt;"",8,IF(G15&lt;&gt;"",6,IF(F15&lt;&gt;"",3.5,IF(E15&lt;&gt;"",0.5,0))))</f>
        <v>8</v>
      </c>
    </row>
    <row r="16" spans="1:11" ht="52.5" customHeight="1" x14ac:dyDescent="0.55000000000000004">
      <c r="A16" s="184"/>
      <c r="B16" s="70" t="s">
        <v>40</v>
      </c>
      <c r="C16" s="40">
        <v>0.2</v>
      </c>
      <c r="D16" s="41">
        <v>8</v>
      </c>
      <c r="E16" s="37"/>
      <c r="F16" s="37"/>
      <c r="G16" s="37"/>
      <c r="H16" s="37" t="s">
        <v>63</v>
      </c>
      <c r="I16" s="34">
        <f>IF(H16&lt;&gt;"",8,IF(G16&lt;&gt;"",6,IF(F16&lt;&gt;"",3.5,IF(E16&lt;&gt;"",0.5,0) )))</f>
        <v>8</v>
      </c>
    </row>
    <row r="17" spans="1:9" ht="79.2" customHeight="1" x14ac:dyDescent="0.55000000000000004">
      <c r="A17" s="184"/>
      <c r="B17" s="70" t="s">
        <v>41</v>
      </c>
      <c r="C17" s="40">
        <f>10/40</f>
        <v>0.25</v>
      </c>
      <c r="D17" s="41">
        <v>10</v>
      </c>
      <c r="E17" s="37"/>
      <c r="F17" s="37"/>
      <c r="G17" s="37"/>
      <c r="H17" s="37" t="s">
        <v>63</v>
      </c>
      <c r="I17" s="34">
        <f>IF(H17&lt;&gt;"",10,IF(G17&lt;&gt;"",7,IF(F17&lt;&gt;"",4.5,IF(E17&lt;&gt;"",0.5,0))))</f>
        <v>10</v>
      </c>
    </row>
    <row r="18" spans="1:9" ht="102" customHeight="1" x14ac:dyDescent="0.55000000000000004">
      <c r="A18" s="185"/>
      <c r="B18" s="70" t="s">
        <v>42</v>
      </c>
      <c r="C18" s="40">
        <v>0.2</v>
      </c>
      <c r="D18" s="68">
        <v>8</v>
      </c>
      <c r="E18" s="37"/>
      <c r="F18" s="69"/>
      <c r="G18" s="37"/>
      <c r="H18" s="69" t="s">
        <v>63</v>
      </c>
      <c r="I18" s="34">
        <f>IF(H18&lt;&gt;"",8,IF(G18&lt;&gt;"",6,IF(F18&lt;&gt;"",3.5,IF(E18&lt;&gt;"",0.5,0))))</f>
        <v>8</v>
      </c>
    </row>
    <row r="19" spans="1:9" ht="27.75" customHeight="1" x14ac:dyDescent="0.55000000000000004">
      <c r="A19" s="66"/>
      <c r="B19" s="67"/>
      <c r="C19" s="42" t="s">
        <v>20</v>
      </c>
      <c r="D19" s="43" t="s">
        <v>21</v>
      </c>
      <c r="E19" s="198" t="s">
        <v>38</v>
      </c>
      <c r="F19" s="199"/>
      <c r="G19" s="173">
        <f>SUM(I14:I18)</f>
        <v>40</v>
      </c>
      <c r="H19" s="174"/>
    </row>
    <row r="20" spans="1:9" ht="21.75" customHeight="1" x14ac:dyDescent="0.55000000000000004">
      <c r="A20" s="67"/>
      <c r="B20" s="192" t="s">
        <v>16</v>
      </c>
      <c r="C20" s="192"/>
      <c r="D20" s="192"/>
      <c r="E20" s="189">
        <f>G11+G19</f>
        <v>60</v>
      </c>
      <c r="F20" s="190"/>
      <c r="G20" s="190"/>
      <c r="H20" s="191"/>
    </row>
    <row r="21" spans="1:9" ht="21.75" customHeight="1" x14ac:dyDescent="0.55000000000000004">
      <c r="A21" s="106"/>
      <c r="B21" s="193" t="s">
        <v>6</v>
      </c>
      <c r="C21" s="193"/>
      <c r="D21" s="193"/>
      <c r="E21" s="196">
        <f>E20/3</f>
        <v>20</v>
      </c>
      <c r="F21" s="196"/>
      <c r="G21" s="196"/>
      <c r="H21" s="197"/>
    </row>
    <row r="22" spans="1:9" ht="66.75" customHeight="1" x14ac:dyDescent="0.55000000000000004">
      <c r="A22" s="200" t="s">
        <v>52</v>
      </c>
      <c r="B22" s="201"/>
      <c r="C22" s="114" t="s">
        <v>44</v>
      </c>
      <c r="D22" s="115"/>
      <c r="E22" s="194"/>
      <c r="F22" s="194"/>
      <c r="G22" s="194"/>
      <c r="H22" s="195"/>
    </row>
    <row r="23" spans="1:9" x14ac:dyDescent="0.55000000000000004">
      <c r="A23" s="202" t="s">
        <v>7</v>
      </c>
      <c r="B23" s="203"/>
      <c r="C23" s="203"/>
      <c r="D23" s="203"/>
      <c r="E23" s="203"/>
      <c r="F23" s="203"/>
      <c r="G23" s="203"/>
      <c r="H23" s="204"/>
    </row>
    <row r="24" spans="1:9" ht="69" customHeight="1" x14ac:dyDescent="0.55000000000000004">
      <c r="A24" s="180" t="s">
        <v>82</v>
      </c>
      <c r="B24" s="181"/>
      <c r="C24" s="181"/>
      <c r="D24" s="181"/>
      <c r="E24" s="181"/>
      <c r="F24" s="181"/>
      <c r="G24" s="181"/>
      <c r="H24" s="182"/>
    </row>
  </sheetData>
  <sheetProtection pivotTables="0"/>
  <protectedRanges>
    <protectedRange sqref="E20:H21 E9:H12 E14:H16" name="Plage1_7_1"/>
  </protectedRanges>
  <mergeCells count="23">
    <mergeCell ref="A24:H24"/>
    <mergeCell ref="A14:A18"/>
    <mergeCell ref="A12:H12"/>
    <mergeCell ref="E20:H20"/>
    <mergeCell ref="B20:D20"/>
    <mergeCell ref="B21:D21"/>
    <mergeCell ref="C22:H22"/>
    <mergeCell ref="E21:H21"/>
    <mergeCell ref="E19:F19"/>
    <mergeCell ref="G19:H19"/>
    <mergeCell ref="A22:B22"/>
    <mergeCell ref="A23:H23"/>
    <mergeCell ref="A1:B1"/>
    <mergeCell ref="C1:H1"/>
    <mergeCell ref="A2:B2"/>
    <mergeCell ref="C2:E2"/>
    <mergeCell ref="F2:G2"/>
    <mergeCell ref="A3:H3"/>
    <mergeCell ref="B4:H4"/>
    <mergeCell ref="A5:H5"/>
    <mergeCell ref="A10:B10"/>
    <mergeCell ref="G11:H11"/>
    <mergeCell ref="E11:F11"/>
  </mergeCells>
  <printOptions horizontalCentered="1" verticalCentered="1"/>
  <pageMargins left="0" right="0.23622047244094491" top="0" bottom="0" header="0.11811023622047245" footer="0.11811023622047245"/>
  <pageSetup paperSize="9" scale="38" orientation="portrait" r:id="rId1"/>
  <ignoredErrors>
    <ignoredError sqref="C19:D1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E31B-ccf</vt:lpstr>
      <vt:lpstr>E31 C-ccf</vt:lpstr>
      <vt:lpstr>E32-ccf</vt:lpstr>
      <vt:lpstr>'E31B-ccf'!Zone_d_impression</vt:lpstr>
    </vt:vector>
  </TitlesOfParts>
  <Company>Rectorat De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anne durand</cp:lastModifiedBy>
  <cp:lastPrinted>2024-02-07T08:28:02Z</cp:lastPrinted>
  <dcterms:created xsi:type="dcterms:W3CDTF">2018-09-26T13:29:45Z</dcterms:created>
  <dcterms:modified xsi:type="dcterms:W3CDTF">2024-02-07T08:28:35Z</dcterms:modified>
</cp:coreProperties>
</file>